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330"/>
  </bookViews>
  <sheets>
    <sheet name="Титульный лист" sheetId="1" r:id="rId1"/>
    <sheet name="Инфралист" sheetId="2" r:id="rId2"/>
  </sheets>
  <definedNames>
    <definedName name="_xlnm._FilterDatabase" localSheetId="1" hidden="1">Инфралист!$A$1:$K$58</definedName>
    <definedName name="OLE_LINK3" localSheetId="1">Инфралист!#REF!</definedName>
    <definedName name="OLE_LINK6" localSheetId="1">Инфралист!#REF!</definedName>
    <definedName name="OLE_LINK7" localSheetId="1">Инфралист!#REF!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6" i="2" l="1"/>
  <c r="J57" i="2"/>
  <c r="C15" i="1"/>
  <c r="C19" i="1"/>
  <c r="C18" i="1"/>
  <c r="C17" i="1"/>
  <c r="J56" i="2"/>
  <c r="C16" i="1"/>
  <c r="C20" i="1" s="1"/>
  <c r="J49" i="2" l="1"/>
  <c r="J61" i="2" l="1"/>
  <c r="J72" i="2"/>
  <c r="J14" i="2" l="1"/>
  <c r="J63" i="2" l="1"/>
  <c r="J45" i="2"/>
  <c r="J64" i="2"/>
  <c r="J29" i="2"/>
  <c r="J71" i="2"/>
  <c r="J70" i="2"/>
  <c r="J69" i="2"/>
  <c r="J68" i="2"/>
  <c r="J67" i="2"/>
  <c r="J62" i="2"/>
  <c r="J60" i="2"/>
  <c r="J9" i="2"/>
  <c r="J23" i="2"/>
  <c r="J24" i="2" s="1"/>
  <c r="J20" i="2"/>
  <c r="J33" i="2"/>
  <c r="J48" i="2"/>
  <c r="J73" i="2" l="1"/>
  <c r="J65" i="2"/>
  <c r="J39" i="2"/>
  <c r="J44" i="2"/>
  <c r="J43" i="2"/>
  <c r="J42" i="2"/>
  <c r="J41" i="2"/>
  <c r="J40" i="2"/>
  <c r="J38" i="2"/>
  <c r="J46" i="2" l="1"/>
  <c r="J52" i="2"/>
  <c r="J55" i="2" s="1"/>
  <c r="J34" i="2"/>
  <c r="J32" i="2"/>
  <c r="J28" i="2"/>
  <c r="J30" i="2" s="1"/>
  <c r="J18" i="2"/>
  <c r="J17" i="2"/>
  <c r="J10" i="2"/>
  <c r="J11" i="2"/>
  <c r="J12" i="2"/>
  <c r="J13" i="2"/>
  <c r="J4" i="2"/>
  <c r="J5" i="2"/>
  <c r="J6" i="2"/>
  <c r="J35" i="2" l="1"/>
  <c r="J21" i="2"/>
  <c r="J7" i="2"/>
  <c r="J15" i="2"/>
  <c r="J25" i="2" l="1"/>
</calcChain>
</file>

<file path=xl/sharedStrings.xml><?xml version="1.0" encoding="utf-8"?>
<sst xmlns="http://schemas.openxmlformats.org/spreadsheetml/2006/main" count="330" uniqueCount="237">
  <si>
    <t>УТВЕРЖДАЮ</t>
  </si>
  <si>
    <t>_________________ Хлебникова Виктория Георгиевна</t>
  </si>
  <si>
    <t>Инфраструктурный лист. Хабаровский край</t>
  </si>
  <si>
    <t>СВОДНАЯ ИНФОРМАЦИЯ</t>
  </si>
  <si>
    <t>№</t>
  </si>
  <si>
    <t>Наименование направления</t>
  </si>
  <si>
    <t>Стоимость, руб.</t>
  </si>
  <si>
    <t>Оборудование для учебных кабинетов</t>
  </si>
  <si>
    <t>ВСЕГО*</t>
  </si>
  <si>
    <t>* Сумма ВСЕГО должна соответствовать общей сумме субсидии (федеральный и региональный бюджет)</t>
  </si>
  <si>
    <t>Ответственный исполнитель</t>
  </si>
  <si>
    <t>(ФИО, должность)</t>
  </si>
  <si>
    <t>(номер мобильного телефона, email)</t>
  </si>
  <si>
    <t>№ п/п</t>
  </si>
  <si>
    <t>Шифр</t>
  </si>
  <si>
    <t>Наименование оборудования (ФПО)</t>
  </si>
  <si>
    <t>Наименование оборудования (РВПО)</t>
  </si>
  <si>
    <t>Краткие примерные технические характеристики (РВПО)</t>
  </si>
  <si>
    <t>Примерная модель (РВПО)</t>
  </si>
  <si>
    <t>Единица измерения</t>
  </si>
  <si>
    <t>Количество</t>
  </si>
  <si>
    <t>Цена, руб.</t>
  </si>
  <si>
    <t>Ссылка на оборудование</t>
  </si>
  <si>
    <t>шт.</t>
  </si>
  <si>
    <t>в рамках реализации мероприятия "Сформирован по итогам мониторинга и согласован перечень оборудования и средств обучения и воспитания и их количество для оснащения коррекционных школ (инфраструктурный лист)  (Хабаровский край)" дорожной карты "Обновление материально-технической базы в коррекционных школах" в 2022 году</t>
  </si>
  <si>
    <t>89241189098, evmatarzhuk@adm.khv.ru</t>
  </si>
  <si>
    <t>Матаржук Евгения Владимировна, Начальник управления общего образования министерства образования и науки Хабаровского края</t>
  </si>
  <si>
    <t>Стол-трансформер</t>
  </si>
  <si>
    <t>Наименование направления:</t>
  </si>
  <si>
    <t xml:space="preserve"> "Оборудование для учебных кабинетов"</t>
  </si>
  <si>
    <t xml:space="preserve"> "Оборудование для помещений психолого-педагогического сопровождения и коррекционной работы"</t>
  </si>
  <si>
    <t>Наименование раздела: "Кабинет психолога"</t>
  </si>
  <si>
    <t>3.1.</t>
  </si>
  <si>
    <t>3.2.</t>
  </si>
  <si>
    <t>3.4.</t>
  </si>
  <si>
    <t>МЕБЕЛЬ</t>
  </si>
  <si>
    <t>https://n-72.ru/catalog/product/stend_v_shkolu_velikie_kompozitory_i_muzykanty_3kh0_5_m.html</t>
  </si>
  <si>
    <t>Компактный микшерный пульт</t>
  </si>
  <si>
    <t>https://n-72.ru/catalog/product/komplekt_vesyelyy_tuesok_12572.html</t>
  </si>
  <si>
    <t>BEHRINGER VP1520 Акустическая система пассивная</t>
  </si>
  <si>
    <t>Стол офисный СПм-23</t>
  </si>
  <si>
    <t>https://zakazat-mebel.ru/catalog/shkoly-mebel/stulya-shkolnye/reguliruemye-stulya-dlya-shkoly/stul-ekstra-r-sigma-4-6-gr-/?sphrase_id=1279496</t>
  </si>
  <si>
    <t xml:space="preserve">Портативные акустические системы </t>
  </si>
  <si>
    <t>Портативные акустические системы Behringer MPA40BT</t>
  </si>
  <si>
    <t>https://musmag.com/magazin/behringer-mpa40bt.html</t>
  </si>
  <si>
    <t>https://vunder-kids.ru/catalog/mozaika-i-pazly/logopedicheskiy-nabor-govoryusha-lyuks/</t>
  </si>
  <si>
    <t>Наименование раздела: "Мастерская "Рабочий по обслуживанию здания"</t>
  </si>
  <si>
    <t>Наименование раздела: "Кабинет АФК"</t>
  </si>
  <si>
    <t>Наименование раздела: "Кабинет музыки"</t>
  </si>
  <si>
    <t>1.1.</t>
  </si>
  <si>
    <t>1.1.2.</t>
  </si>
  <si>
    <t>1.1.3.</t>
  </si>
  <si>
    <t>1.1.4.</t>
  </si>
  <si>
    <t>1.1.11.</t>
  </si>
  <si>
    <t>Шуруповерт</t>
  </si>
  <si>
    <t>1.3.1.</t>
  </si>
  <si>
    <t>1.3.3.</t>
  </si>
  <si>
    <t>1.3.4.</t>
  </si>
  <si>
    <t>1.3.6.</t>
  </si>
  <si>
    <t>1.3.7.</t>
  </si>
  <si>
    <t>Лабораторный стенд «Монтаж сантехнического оборудования»</t>
  </si>
  <si>
    <t>https://www.vrnlab.ru/catalog_item/elb-160-034-01/</t>
  </si>
  <si>
    <t>Стенд представляет собой сварную пространственную раму, выполненную из 
стальной профильной трубы, окрашенной порошковой краской цвет 7035 (светло-серый). 
 Рама установлена на колесных опорах с тормозами. На раме смонтирована 
гидравлическая система водоснабжения, бытовые сантехнические приборы (ванна со 
смесителем, раковина со смесителем, унитаз, электрический водонагреватель 
мощностью 2кВт). 
 В состав гидравлической системы входит, запорная арматура (присоединением 
G3/4), фильтр грубой очистки (присоединением G3/4), фильтр тонкой очистки, датчик 
расхода (диапазон расхода потока: от 1 до 30 л /мин, Рабочая температура: 0°C ~ 80°C, 
Рабочее давление: до 1.75Mpa) (присоединением G3/4), насосная станция, обратный 
клапан, датчик температуры (диапазон измеряемой температуры: −55… 125 °C), датчик 
давления, накопительный бак (объёмом 40л.), реле давления. Вся гидравлическая 
система выполнена из полипропиленового трубопровода d25мм</t>
  </si>
  <si>
    <t>Модель на сварном основании 
Страна производитель Россия</t>
  </si>
  <si>
    <t xml:space="preserve">Верстак слесарный </t>
  </si>
  <si>
    <t>1.5.</t>
  </si>
  <si>
    <t>1.5.6.</t>
  </si>
  <si>
    <t>Лестница и горка для ходьбы</t>
  </si>
  <si>
    <t>https://royal-sport.ru/trenazhery/trenazhery-dlja-invalidov/obuchenie-hodbe/gorka-dlja-hodby-reabilitacionnaja/</t>
  </si>
  <si>
    <t>Горка предназначена для отработки навыков ходьбы по лестницам и спуску-подъему (угол наклона 22 гр), а также для создания кардионагрузки и реабилитации. Стандартный вариант - для взрослых пользователей. Возможно изготовление такой же горки, но с более низкими поручнями - для детей</t>
  </si>
  <si>
    <t>Горка для ходьбы реабилитационная</t>
  </si>
  <si>
    <t>Двигательно-развивающий комплекс</t>
  </si>
  <si>
    <t>Игровой комплекс для преодоления препятствий и балансирования применяется в ДОУ. Палки, блоки и обручи выстраиваются в полосы или лабиринты. Дошкольники выполняют задания на развитие чувства равновесия, скорости и гибкости.</t>
  </si>
  <si>
    <t>2.1.</t>
  </si>
  <si>
    <t>2.1.1.</t>
  </si>
  <si>
    <t>2.1.2.</t>
  </si>
  <si>
    <t xml:space="preserve">Диапазон частот: 10 HZ-200 kHz.
Размеры: 47/37х242х220 мм.
Пульт подходит для организации мероприятий: дискотек, фестивалей, спектаклей. Устройство суммирует и маршрутизирует звуковые сигналы. Динамический диапазон 130 дБ позволяет причислить данную модель к технике премиум-класса. 
</t>
  </si>
  <si>
    <t xml:space="preserve">Продолжительная мощность: 250 W
Пиковая мощность: 1000 W
Диапазон воспроизводимых частот: 50 Hz - 22 kHz
Сопротивление: 8 Ohm
Уровень звукового давления (1W/1m): 94 dB
Угол рассеивания звука: 80 х 50 градусов
Частота кроссовера: 2,5 кГц
2 профессиональных разъема типа SPEAKON и 1/4" джек 
Размеры (Ш х В х Г):  455 х 685 х 465 мм
Вес: 22,6 кг.
</t>
  </si>
  <si>
    <t xml:space="preserve">Стол офисный </t>
  </si>
  <si>
    <t>Портативная акустическая система с Bluetooth соединением. Невероятно простая в установке и использовании40 Вт мощности с высококачественным звуком для аудитории до 250 человекИдеальна для вечеринок, школ, презентаций и т.д.Возможность подключения iPod, iPhone, iPad или МР3 плеера через BluetoothБеспроводная готовность для цифровых микрофонных системРаботает от АС и батарейки, заряда которой хватает на 12 часов использования2 микрофонных входа с индивидуальными регуляторами громкостиДополнительный Aux вход для подключения CD плеераЭффективный 2-полосный эквалайзер для безупречной настройки звука8" вуфер и высокого разрешения твитер с класса-D усилителем35 мм гнездо для установки на стойку</t>
  </si>
  <si>
    <t>2.3.</t>
  </si>
  <si>
    <t>2.3.1.</t>
  </si>
  <si>
    <t>2.3.3.</t>
  </si>
  <si>
    <t>2.3.5.</t>
  </si>
  <si>
    <t>2.3.7.</t>
  </si>
  <si>
    <t>Длина, мм - 1190
Ширина, мм - 446
Высота, мм - 740
Размер упаковки, мм 1220x465x80</t>
  </si>
  <si>
    <t xml:space="preserve">Краевое государственное казённое общеобразовательное учреждение для детей сирот и детей, оставшихся без попечения родителей, реализующее адаптированные основные общеобразовательные программы «Школа-интернат № 4»
</t>
  </si>
  <si>
    <t>Оборудование для помещений психолого-педагогического сопровождения и коррекционной работы</t>
  </si>
  <si>
    <t xml:space="preserve"> "Оборудование для учебных мастерских"</t>
  </si>
  <si>
    <t>Наименование раздела: "Мастерская "столярное дело"</t>
  </si>
  <si>
    <t>Интерактивный комплекс с ПО «Интерактивный пол Magium»</t>
  </si>
  <si>
    <t>Magium - это интерактивный пол, использующий технологию дополненной реальности, состоящий из металлического короба с оборудованием, фигур и напольного покрытия.</t>
  </si>
  <si>
    <t>Оборудование для учебных мастерских</t>
  </si>
  <si>
    <t>Комплект: Интерактивная доска с проектором</t>
  </si>
  <si>
    <t>Наименование раздела: Комната психологической разгрузки</t>
  </si>
  <si>
    <t>Комлект интерактивной песочницы-стола "Алмаз"</t>
  </si>
  <si>
    <t>С помощью интерактивной песочницы ребенок сможет: 
 — Научиться выражать свое эмоциональное состояние
 — Снять напряжение, скованность, агрессию
 — Проявить креативность и творческие способности
 — Раскрыть внутренние резервы и природные способности</t>
  </si>
  <si>
    <t>Комплект интерактивоной песочницы-стола "Алмаз"</t>
  </si>
  <si>
    <t>https://products.playstand.ru/sandbox</t>
  </si>
  <si>
    <t>1.3.</t>
  </si>
  <si>
    <t>1.5.3.</t>
  </si>
  <si>
    <t>1.5.7.</t>
  </si>
  <si>
    <t>Комплект с набором специальных инструментов для развития сенсомоторной интеграции</t>
  </si>
  <si>
    <t>Сенсорный тоннель Гусеница</t>
  </si>
  <si>
    <t>Сенсорный тоннель Гусеница 124*65*45</t>
  </si>
  <si>
    <t>Балансировачная полусфера</t>
  </si>
  <si>
    <t xml:space="preserve">Сенсорное яйцо </t>
  </si>
  <si>
    <t>Яйцо Совы предназначен для стимуляци сенсорных чувств и вестибулярного аппарата ребенка через прикосновения и ощущения, когда он находится внутри.</t>
  </si>
  <si>
    <t>Сенсорное яйцо диаметр 90 см</t>
  </si>
  <si>
    <t>Набор мягких модулей "Разноуровневый ковер"</t>
  </si>
  <si>
    <t>Разноуровневый игровой ковер для детей, состоящий из обьемныз и плоских элементов(матов), идеально подойдет для проведения подвижных игр. Развивает двигательный аппарат ребенка, координацию и мышление.</t>
  </si>
  <si>
    <t>Набор мягких модулей "Разноуровневый ковер" 25 элементов</t>
  </si>
  <si>
    <t>Комплекс "Формула А"</t>
  </si>
  <si>
    <t>Кольцо (D120*30) - 1шт., Опора (60*50*30) - 2шт., горка (60*60*30) - 1шт.</t>
  </si>
  <si>
    <t>Труба подвесная 100см</t>
  </si>
  <si>
    <t>Размер 100*65*65см, Толщина стенок 10см</t>
  </si>
  <si>
    <t>Качели гнездо 100см</t>
  </si>
  <si>
    <t>3.</t>
  </si>
  <si>
    <t>3.1.1.</t>
  </si>
  <si>
    <t>3.1.2.</t>
  </si>
  <si>
    <t>3.1.3.</t>
  </si>
  <si>
    <t>3.1.4.</t>
  </si>
  <si>
    <t>3.1.5.</t>
  </si>
  <si>
    <t>3.1.6.</t>
  </si>
  <si>
    <t>3.2.3.</t>
  </si>
  <si>
    <t>3.2.4.</t>
  </si>
  <si>
    <t>3.4.1.</t>
  </si>
  <si>
    <t>3.4.2.</t>
  </si>
  <si>
    <t>Наименование раздела: "Картонажно-переплетная/полиграфическая мастерская"</t>
  </si>
  <si>
    <t>Комплект оборудования для оснащения школьной полиграфической мастерской</t>
  </si>
  <si>
    <t>В комплект входит:
Переплетная машина на металлическую пружину Тип 1, арт. СШ2520 - 1
Переплетная машина на пластиковую пружину Тип 1, арт. СШ2536 - 1
Термопереплетчик Тип 1, арт. СШ2538 - 1
Резак для бумаги сабельный Тип 1, арт. СШ2523 - 1
Резак для бумаги электрический Тип 1, арт. СШ2541 - 1
Фальцовщик Тип 1, арт. СШ2543 - 1
Биговщик/перфоратор электрический Тип 1, арт. СШ2545 - 1
Нарезчик визиток Тип 1, арт. СШ2547 - 1
Обрезчик углов Тип 1, арт. СШ2528 - 1
Термопресс Тип 1, арт. СШ2549 - 1
Сборочный стол металлический, арт. СШ2560 - 1
Клеемазательная машина Тип 2, арт. СШ2558 - 1
Штриховальная машина Тип 1, арт. СШ2562 - 1
Ламинатор Тип 2, арт. СШ2531 - 1
Шредер Тип 2, арт. СШ2551 - 1
Брошюровочный степлер Тип 2, арт. СШ2533 - 1
Станок ручной для подшивки документов, арт. СШ2534 - 1
Обжимной пресс механический Тип 1, арт. СШ2555 - 1
МФУ струйное цветное, А3. Тип 2, арт. СШ2567 - 1</t>
  </si>
  <si>
    <t>Наименование раздела: "Кабинет сенсорной интеграции"</t>
  </si>
  <si>
    <t>Наименование раздела: "Мастерская малярного дела"</t>
  </si>
  <si>
    <t>Окрасочный аппарат безвоздушного распыления</t>
  </si>
  <si>
    <t>https://uchebnoe-oborudovanie.com/products/shlifovalnaya-mashina-ruchnaya</t>
  </si>
  <si>
    <t xml:space="preserve">Устройство насоса поршневой
Мощность двигателя, Вт 650
Произв-ть, л/мин 0,086
Тип мобильный
Тип привода электрический
Вес нетто, кг 17,8
</t>
  </si>
  <si>
    <t xml:space="preserve"> окрасочный аппарат (агрегат)</t>
  </si>
  <si>
    <t>http://www.vseinstrumenti.ru/stroitelnaya-tehnika-i-oborudovanie/malyarnoe/ustanovki/kalibr/okrasochniy-apparat-bezvozdushnogo-raspyleniya-kalibr-abr-650-00000049778/</t>
  </si>
  <si>
    <t>Промышленный пылесос</t>
  </si>
  <si>
    <t xml:space="preserve">Строительный пылесос Тип 2-надежное и высокопроизводительное устройство, предназначенное для сбора как сухого, таки влажного мусора
</t>
  </si>
  <si>
    <t>СШ2293</t>
  </si>
  <si>
    <t>http://uchebnoe-oborudovanie.com/products/stroitelnyi-pylesos-1</t>
  </si>
  <si>
    <t>Складывающиеся подмости</t>
  </si>
  <si>
    <t>Размер площадки,м 1.25x0,5 Max высота, м 2.8 Max высота установки настила,ь 1,65</t>
  </si>
  <si>
    <t>http://vseinstrumenti.ru/stroitenaya-tehnika-i-oborudovanie/dlya-rabot-na-vysote/podmosty/krause/corda-916198/#tab-1</t>
  </si>
  <si>
    <t xml:space="preserve">Стол-трансформер </t>
  </si>
  <si>
    <t xml:space="preserve">Размер столешницы: 1142х520 мм. Высота опор регулируемая: 820-760-700-640-580 мм.
</t>
  </si>
  <si>
    <t>АККУМУЛЯТОРНАЯ ДРЕЛЬ-ШУРУПОВЕРТ Артикул:СШ2264</t>
  </si>
  <si>
    <t>Дрель аккумуляторная предназначена для выполнения следующих работ: сверление отверстий в дереве, металле и пластике закручивания и выкручивания винтов и шурупов с резьбой. Подходит для учащихся в школьных столярных и слесарных мастерских.
Дрель оснащена быстрозажимным патроном. Рукоятка имеет мягкие накладки, что обеспечивает надежное и комфортное удержание его при работе. Для качественного выполнения крепежных работ в материалах различной плотности, на муфте-регуляторе расположено 20 позиций крутящего момента. Модель поставляется в кейсе.</t>
  </si>
  <si>
    <t>https://uchebnoe-oborudovanie.com/products/drel-shurupovert</t>
  </si>
  <si>
    <t>Шлифовальная машинка</t>
  </si>
  <si>
    <t>Вибрационная шлифовальная машина ручная Тип 1 предназначена для выравнивания и шлифования поверхностей._x000D_
Благодаря небольшому весу, машина подойдет для учащихся в школьных столярных мастерских._x000D_
Плоская шлиф машина  предназначена для доводки плоских поверхностей. Также возможно использование для снятия краски, лаков, различных загрязнений. В качестве оснастки возможно использование экономичной шлиф бумаги под зажимы и бумаги на основе велкро. Встроенная система пылеудаления способствует поддержанию чистоты на рабочем месте.</t>
  </si>
  <si>
    <t>Артикул:
СШ2278</t>
  </si>
  <si>
    <t>Элктролобзик</t>
  </si>
  <si>
    <t>"Лобзик электрический предназначен для повышения производительности ручного труда при прямолинейном и фигурном пилении дерева, пластмассы, чёрных и цветных металлов, строительных материалов.
Инструмент  прост в эксплуатации, благодаря удобной рукоятке. Используется для оснащения столярной школьной мастерской.
Инструмент без труда справляется с резкой древесины толщиной до 55 мм. Число оборотов регулируется.</t>
  </si>
  <si>
    <t>Артикул:
СШ2276</t>
  </si>
  <si>
    <t>https://uchebnoe-oborudovanie.com/products/elektrolobzik</t>
  </si>
  <si>
    <t xml:space="preserve">Заточный станок </t>
  </si>
  <si>
    <t>"Максимум 90 об / мин
мощность 200 Вт
Рабочее напряжение 230 V
Редактируемые материалы: Металл, камень, бетон"</t>
  </si>
  <si>
    <t>Заточной станок Tormek T-8 с комплектующими или аналог</t>
  </si>
  <si>
    <t>https://cybermart.de/shlifovalnye-i-polirovalnye-mashiny/114510-zatochnoj-stanok-tormek-t-8.html?utm_source=market.yandex.ru&amp;utm_term=114510&amp;ymclid=16120807120302931253200001</t>
  </si>
  <si>
    <t xml:space="preserve">Учебный многофункциональный станок  с ЧПУ </t>
  </si>
  <si>
    <t xml:space="preserve">Подходит для заготовок из металла, пластика и дерева.
Особенности станка:
прозрачная защитная кабина,закаленные рабочие поверхности,высокоточный шариковый винт,
числовое программное управление и разъем USB,линейные направляющие,
фрезер: шаговое перемещение приводов, максимальная скорость 8 м/мин, 
лазер: мощность излучателя 300 мВт, максимальная площадь маркировки 120х200 мм,
принтер: d сопла экструдера 0.4 мм, область печати 180х180х180 мм, d заготовки из PLA/ABS 1.75-3 мм,
максимальная нагрузка на стол 5 кг.
Технические характеристики:
 Напряжение	 220 В
 Максимальный крутящий момент	 1,35 Нм
 Размеры Т-образных пазов	 6х8х39,5 мм
 Максимальная частота вращения шпинделя 	 24000 об/мин 
Страна-производитель: Россия.     </t>
  </si>
  <si>
    <t>Принтер,сканер, копир. Лазерный, чернщ-белая печать</t>
  </si>
  <si>
    <t>Верстак Expert (№223) W200.F2/WS6.122 или аналог</t>
  </si>
  <si>
    <t>https://vladivostok.stalkersafe.ru/catalog/proizvodstvennaya_mebel/verstaki_serii_expert_ws/verstaki_slesarnye_expert_ws/3161/</t>
  </si>
  <si>
    <t>Шкаф металлический хозяйственный</t>
  </si>
  <si>
    <t>Вид товара: секция шкафа; Высота - Больше или равно 1800 и меньше 2000; глубина - Больше или равно 500 и меньше 600; длина - Больше или равно 900 и меньше 1000, тип шкафа - Отдельно стоящий (Цельнокорпусный)</t>
  </si>
  <si>
    <t>Шкаф инструментальный Верстакофф ® PRF П3</t>
  </si>
  <si>
    <t>https://www.werstakoff.ru/catalog/item1334.html</t>
  </si>
  <si>
    <t>http://uchebnoe-oborudovanie</t>
  </si>
  <si>
    <t>Итого</t>
  </si>
  <si>
    <t>Комплект SBM777iv6S в составе: интерактивная доска SMART SBM777 (77 дюймов, ПО SMART SLS), проектор Vivitek DH772UST, настенно-потолочное крепление Vivitek WM-3</t>
  </si>
  <si>
    <t>https://www.foroffice.ru/products/description/171362.html</t>
  </si>
  <si>
    <t>Итого по мастерским</t>
  </si>
  <si>
    <t>Стол ученический регулируемый</t>
  </si>
  <si>
    <t>Стул регулируемый</t>
  </si>
  <si>
    <t>Ширина, см 60 Глубина, см 44 Высота, см 98.5</t>
  </si>
  <si>
    <t>Ноутбук</t>
  </si>
  <si>
    <t>http://int-vision.ru/matrica</t>
  </si>
  <si>
    <t>http://samara.ortomedtehnika/ru/product/sensornyy-tonnel-gusenitsa-124-65-45/</t>
  </si>
  <si>
    <t>http://samara.ortomedtehnika.ru/product/</t>
  </si>
  <si>
    <t>*</t>
  </si>
  <si>
    <t>Лазерный гравировальный станок Cutter ML</t>
  </si>
  <si>
    <t>https://school.cnc-tehnologi.ru</t>
  </si>
  <si>
    <t>Стол компьютерный Арго А-012</t>
  </si>
  <si>
    <t xml:space="preserve">Офисное кресло </t>
  </si>
  <si>
    <t>Chairman 696 LT</t>
  </si>
  <si>
    <t>Тип: Одноместный
Вид материала столешницы: МДФ
Толщина материала столешницы: 16 мм.
Регулировка по высоте: ДА
Наличие колесных опор: ДА
Ростовая группа: 6</t>
  </si>
  <si>
    <t>Моноблок</t>
  </si>
  <si>
    <t xml:space="preserve"> МФУ лазерное HP Laser MFP 137fnw, ч/б, A4, белый/черный</t>
  </si>
  <si>
    <t>Основные характеристики
Тип устройства
МФУ
Тип печати
лазерный
Цветность печати
черно-белая
Максимальный формат
A4
Количество страниц в месяц
10000
Область применения
малый офис
Размещение
настольный
Функции сканера/копира
сканирование, отправка изображения по e-mail, копирование</t>
  </si>
  <si>
    <t>https://www.dns-shop.ru/product/</t>
  </si>
  <si>
    <t>21.5" Моноблок HP 200 G4 [261R3ES]</t>
  </si>
  <si>
    <t>https://www.dns-shop.ru/product/ebd3a6b7f9511b80/215-monoblok-hp-200-g4-261r3es/</t>
  </si>
  <si>
    <t>Intel Core i5-10210U, 4x1,6ГГц, Fuii HD (1920x1080), Windows 10 Pro</t>
  </si>
  <si>
    <t>шт</t>
  </si>
  <si>
    <t>HP 255 G8</t>
  </si>
  <si>
    <t>Стол психолога-дефектолога АЛМА ПРО</t>
  </si>
  <si>
    <t>https://myalma.ru/stol-psikhologa-defektologa-alma-pro/</t>
  </si>
  <si>
    <t>Вид учреждения	Детский сад, Школа
Вид товара	Стол психолога
Характеристики	
Сенсорная панель	Да
Питание 220В	Да
Наличие монитора	Да
Встроенный ПК	Да
Предустановленное ПО	Да
Подсветка	Да
Сфера применения	Психология
Диагональ монитора	25
Габариты	1500 × 1300 × 750 мм</t>
  </si>
  <si>
    <t>https://market.yandex.ru/product--mfu-lazernoe-hp-laser-mfp-137fnw-ch-b-a4/470165291?cpc=9qC0Ibs0PHXWfkmJpGb6Y2RTpQKVkFVlkQ5dZQ5fyulSx3NAU-wI1ydMblXAzPKjtbDHKlK1t5b2k1uOUygCCjQnnApI-woNFUeiGy7YilG4TtxwTFXiNCaxBpsYPr13&amp;clid=703&amp;sku=100751067729&amp;offerid=zVwYZW8VHpFy6bwR-iOi8A&amp;cpa=1</t>
  </si>
  <si>
    <t>Торцовочная пила с протяжкой</t>
  </si>
  <si>
    <t>http://class-edu/ru/?e=53&amp;iid=5913633682</t>
  </si>
  <si>
    <t>Всего мебель</t>
  </si>
  <si>
    <t>ВСЕГО</t>
  </si>
  <si>
    <t>всего по мастерским</t>
  </si>
  <si>
    <t>Всего</t>
  </si>
  <si>
    <t>всего по кабинетам</t>
  </si>
  <si>
    <t>Всего оргтехникаинтерактивное оборудование</t>
  </si>
  <si>
    <t>Сумма всего</t>
  </si>
  <si>
    <t>ОРГТЕХНИКА,ИНТЕРАКТИВНОЕ ОБОРУДОВАНИЕ</t>
  </si>
  <si>
    <t>ЗУБР ЗПТ-305-1800 ПЛ</t>
  </si>
  <si>
    <t>https://vseinstrumenti.ru</t>
  </si>
  <si>
    <t xml:space="preserve">Тип двигателя: щеточный    Мощность: 2000 Вт    Диаметр диска: 305 мм    Посадочный диаметр диска: 30 мм    Max ширина пропила под углом 90°: 340 мм    Max ширина пропила под углом 45°: 235 мм    Max глубина пропила под углом 90°: 105 мм
</t>
  </si>
  <si>
    <t>А3 тип 2 АРТ СШ 2567</t>
  </si>
  <si>
    <t>МФУ струйное цветное</t>
  </si>
  <si>
    <t>Автоматическая двухсторонняя печать
да
Вес
23.6 кг
Габаритные размеры (В*Ш*Г)
37.4*57.5*47.7 см
Картриджей в комплекте
4
Макс. размер бумаги
А3
Макс. разреш. фотопечати
4800 х 1200 т/д
Макс. разреш. фотопечати(высота)
4800 т/д
Макс. разреш. фотопечати(ширина)
1200 т/д
Оптическое разреш. сканера
1200x2400 т/д
Оптическое разреш. сканера (высота)
1200 т/д
Оптическое разреш. сканера (ширина)
2400 т/д
Печать с цифр. носителей
да
Поддержка Wi-Fi
да
Полностраничная цв. печать до
20 стр/мин
Скорость печати текста до
22 стр/мин
Тип дисплея
цветной
Тип принтера
струйный цветной
Тип цветной печати
4-х цветная</t>
  </si>
  <si>
    <t>https://n-72.ru/catalog/product/dvigatelno_razvivayushchiy_kompleks.html</t>
  </si>
  <si>
    <t>Сборный металлокаркас, маты, набор подвесного оборудования</t>
  </si>
  <si>
    <t>Спортивные мягкие модули, при использовании на физкультурных занятиях, развивают чувство равновесия и координацию движения, ловкость, умение ориентироваться в пространстве, а также формируют способность к сотрудничеству и взаимодействию.
Игровые спортивные комплексы из мягких модулей для детей изготовлены из высококачественных материалов с использованием гипоаллергенной искусственной кожи ярких цветов. Они хорошо выдерживают нагрузку, не теряя при этом своей первоначальной формы, легко очищаются моющими гигиеническими средствами.
Состав и размеры:
Тоннель 124*65*45 см.
Опора 70*25*20 см. - 3шт.</t>
  </si>
  <si>
    <t>Спортивные мягкие модули, при использовании на физкультурных занятиях, развивают чувство равновесия и координацию движения, ловкость, умение ориентироваться в пространстве, а также формируют способность к сотрудничеству и взаимодействию.
Игровые спортивные комплексы из мягких модулей для детей изготовлены из высококачественных материалов с использованием гипоаллергенной искусственной кожи ярких цветов. Они хорошо выдерживают нагрузку, не теряя при этом своей первоначальной формы, легко очищаются моющими гигиеническими средствами.
Мягкие модули хорошо подходят для оборудования игровых комнат, детских зон отдыха и спортивных, физкультурных залов.
Размеры: D 143 см, h 40 см</t>
  </si>
  <si>
    <t>https://magicrm.ru/catalog/sensornaya_integratsiya/1650/</t>
  </si>
  <si>
    <t>Размер см. габариты: круглые диаметр 1000 мм 
ЦВЕТ: синий, черный, желтый, оранжевый
Длина веревки (метров): 2 м
Доп Информация:
Втулки силиконовые, располагаемые в отверстии - предохраняют протирания каната. 
Основание качелей выполнено из стальной трубы толщиной стенки 1,5 мм;
Сиденье и оплетка сплетены вручную из кручёного трёх-прядного полиамидного каната 8 мм и устойчиво к растягиванию;
Разрывная нагрузка на сеть - более 1,5 тонн;
Подвесы качелей изготовлены из трёхпрядного каната толщиной 15 мм;
Длина каждого из подвесов 2 м, что позволяет с легкостью регулировать качели по высоте для самых разных целей;
Разрешенная максимальная масса пользователя: 200 кг.</t>
  </si>
  <si>
    <t>Интерактивная доска Smart SBM777;
Лоток;
Rрепление для доски;
Vаркер — 2 шт.;
USB кабель А-B (5 м);
ПО для создания уроков SMART Notebook.
Проектор Vivitek DH772UST;
Пульт управления (с батарейкой);
Кабель питания;
Оригинальное крепление для проектора WM-3.</t>
  </si>
  <si>
    <t>HD (1366x768), TN+film, AMD Athlon Silver 3050U, ядра: 2 х 2.3 ГГц, RAM 4 ГБ, SSD 128 ГБ, AMD Radeon Graphics , Windows 10 Pro</t>
  </si>
  <si>
    <t>стол компьютерный</t>
  </si>
  <si>
    <t>размер 4-6</t>
  </si>
  <si>
    <t>ЛСОШ-29 Стул ученический регулируемый приобретают как для начальной школы, так и для старших классов. Школьные стулья этой модели выпускаются в двух модификациях: ростовая группа  4-6</t>
  </si>
  <si>
    <t>https://megacityshop.ru/goods/LSOSh-29-Stul-uchenicheskij-reguliruemyj-Plastik-dvuhslojnyj-quot-DYShAShhIJ-quot-4?from=YmVk&amp;mod_id=286801299</t>
  </si>
  <si>
    <t>https://megacityshop.ru/goods/IT-1PN-Stol-uchenicheskij-dvuhmestnyj-reguliruemyj-s-naklonnoj-stoleshnicej-MDF-buk?mod_id=285867864</t>
  </si>
  <si>
    <t>Толщина столешницы  
16
Высота max (мм) 
744
Высота, мм 
744
Глубина, мм 
600
Толщина полок 
16 мм
Ширина, мм 
800
Вес 
20 кг
Объем 
0.05 кубм</t>
  </si>
  <si>
    <t>https://khabarovsk.express-office.ru/catalog/stoly/kompyuternye-stoly/kompyuternyy-stol-kst-21-1-kst-21-1/</t>
  </si>
  <si>
    <t>https://khabarovsk.express-office.ru/catalog/chairs/staff-chairs/kreslo-chairman-696-lt-tkan-c-3-chernaya-setka-tw-04-seraya/</t>
  </si>
  <si>
    <t>Всего по ППС</t>
  </si>
  <si>
    <t>Мебель</t>
  </si>
  <si>
    <t>Интерактивное оборудование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</si>
</sst>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
  </numFmts>
  <fonts count="31" x14ac:knownFonts="1">
    <font>
      <sz val="11"/>
      <color theme="1"/>
      <name val="Calibri"/>
      <family val="2"/>
      <scheme val="minor"/>
    </font>
    <font>
      <sz val="11"/>
      <color theme="1"/>
      <name val="Calibri"/>
      <family val="2"/>
      <charset val="204"/>
      <scheme val="minor"/>
    </font>
    <font>
      <b/>
      <sz val="11"/>
      <name val="Calibri"/>
      <family val="2"/>
      <charset val="204"/>
    </font>
    <font>
      <i/>
      <sz val="11"/>
      <name val="Calibri"/>
      <family val="2"/>
      <charset val="204"/>
    </font>
    <font>
      <u/>
      <sz val="11"/>
      <color theme="10"/>
      <name val="Calibri"/>
      <family val="2"/>
      <scheme val="minor"/>
    </font>
    <font>
      <sz val="14"/>
      <color theme="1"/>
      <name val="Arial"/>
      <family val="2"/>
      <charset val="204"/>
    </font>
    <font>
      <sz val="16"/>
      <color theme="1"/>
      <name val="Times New Roman"/>
      <family val="1"/>
      <charset val="204"/>
    </font>
    <font>
      <b/>
      <sz val="16"/>
      <name val="Times New Roman"/>
      <family val="1"/>
      <charset val="204"/>
    </font>
    <font>
      <b/>
      <sz val="18"/>
      <name val="Times New Roman"/>
      <family val="1"/>
      <charset val="204"/>
    </font>
    <font>
      <sz val="18"/>
      <color theme="1"/>
      <name val="Times New Roman"/>
      <family val="1"/>
      <charset val="204"/>
    </font>
    <font>
      <sz val="11"/>
      <color indexed="8"/>
      <name val="Calibri"/>
      <family val="2"/>
      <charset val="204"/>
    </font>
    <font>
      <u/>
      <sz val="16"/>
      <color theme="10"/>
      <name val="Times New Roman"/>
      <family val="1"/>
      <charset val="204"/>
    </font>
    <font>
      <u/>
      <sz val="16"/>
      <color theme="1"/>
      <name val="Times New Roman"/>
      <family val="1"/>
      <charset val="204"/>
    </font>
    <font>
      <b/>
      <sz val="16"/>
      <name val="Times New Roman"/>
      <family val="1"/>
    </font>
    <font>
      <b/>
      <sz val="18"/>
      <color theme="1"/>
      <name val="Times New Roman"/>
      <family val="1"/>
      <charset val="204"/>
    </font>
    <font>
      <sz val="18"/>
      <color theme="1"/>
      <name val="Calibri"/>
      <family val="2"/>
      <scheme val="minor"/>
    </font>
    <font>
      <sz val="18"/>
      <name val="Times New Roman"/>
      <family val="1"/>
      <charset val="204"/>
    </font>
    <font>
      <i/>
      <sz val="18"/>
      <name val="Times New Roman"/>
      <family val="1"/>
      <charset val="204"/>
    </font>
    <font>
      <sz val="18"/>
      <color rgb="FF333333"/>
      <name val="Times New Roman"/>
      <family val="1"/>
      <charset val="204"/>
    </font>
    <font>
      <sz val="18"/>
      <color rgb="FF43454B"/>
      <name val="Times New Roman"/>
      <family val="1"/>
      <charset val="204"/>
    </font>
    <font>
      <sz val="18"/>
      <color rgb="FF212121"/>
      <name val="Times New Roman"/>
      <family val="1"/>
      <charset val="204"/>
    </font>
    <font>
      <b/>
      <sz val="18"/>
      <name val="Times New Roman"/>
      <family val="1"/>
    </font>
    <font>
      <sz val="18"/>
      <name val="Times New Roman"/>
      <family val="1"/>
    </font>
    <font>
      <sz val="18"/>
      <color rgb="FF224B44"/>
      <name val="Times New Roman"/>
      <family val="1"/>
      <charset val="204"/>
    </font>
    <font>
      <i/>
      <sz val="18"/>
      <name val="Calibri"/>
      <family val="2"/>
      <charset val="204"/>
    </font>
    <font>
      <sz val="18"/>
      <color rgb="FF212529"/>
      <name val="Times New Roman"/>
      <family val="1"/>
      <charset val="204"/>
    </font>
    <font>
      <sz val="18"/>
      <color rgb="FF000000"/>
      <name val="Times New Roman"/>
      <family val="1"/>
      <charset val="204"/>
    </font>
    <font>
      <i/>
      <sz val="18"/>
      <color theme="1"/>
      <name val="Times New Roman"/>
      <family val="1"/>
      <charset val="204"/>
    </font>
    <font>
      <sz val="18"/>
      <color theme="1"/>
      <name val="Arial"/>
      <family val="2"/>
      <charset val="204"/>
    </font>
    <font>
      <b/>
      <sz val="20"/>
      <color theme="1"/>
      <name val="Arial"/>
      <family val="2"/>
      <charset val="204"/>
    </font>
    <font>
      <u/>
      <sz val="20"/>
      <color theme="10"/>
      <name val="Calibri"/>
      <family val="2"/>
      <scheme val="minor"/>
    </font>
  </fonts>
  <fills count="14">
    <fill>
      <patternFill patternType="none"/>
    </fill>
    <fill>
      <patternFill patternType="gray125"/>
    </fill>
    <fill>
      <patternFill patternType="solid">
        <fgColor theme="9" tint="0.59999389629810485"/>
        <bgColor indexed="64"/>
      </patternFill>
    </fill>
    <fill>
      <patternFill patternType="solid">
        <fgColor theme="9" tint="-0.249977111117893"/>
        <bgColor indexed="64"/>
      </patternFill>
    </fill>
    <fill>
      <patternFill patternType="solid">
        <fgColor theme="0"/>
        <bgColor indexed="64"/>
      </patternFill>
    </fill>
    <fill>
      <patternFill patternType="solid">
        <fgColor theme="9" tint="0.599963377788628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C00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s>
  <cellStyleXfs count="4">
    <xf numFmtId="0" fontId="0" fillId="0" borderId="0"/>
    <xf numFmtId="0" fontId="4" fillId="0" borderId="0" applyNumberFormat="0" applyFill="0" applyBorder="0" applyAlignment="0" applyProtection="0"/>
    <xf numFmtId="0" fontId="1" fillId="0" borderId="0"/>
    <xf numFmtId="0" fontId="10" fillId="0" borderId="0"/>
  </cellStyleXfs>
  <cellXfs count="321">
    <xf numFmtId="0" fontId="0" fillId="0" borderId="0" xfId="0"/>
    <xf numFmtId="0" fontId="2" fillId="0" borderId="0" xfId="0" applyFont="1"/>
    <xf numFmtId="0" fontId="0" fillId="0" borderId="0" xfId="0" applyAlignment="1">
      <alignment horizontal="right"/>
    </xf>
    <xf numFmtId="0" fontId="0" fillId="0" borderId="0" xfId="0" applyAlignment="1">
      <alignment horizontal="center" vertical="center"/>
    </xf>
    <xf numFmtId="0" fontId="2" fillId="0" borderId="1" xfId="0" applyFont="1" applyBorder="1" applyAlignment="1">
      <alignment horizontal="center" vertical="center"/>
    </xf>
    <xf numFmtId="0" fontId="0" fillId="0" borderId="0" xfId="0" applyAlignment="1">
      <alignment vertical="center"/>
    </xf>
    <xf numFmtId="0" fontId="0" fillId="0" borderId="1" xfId="0" applyBorder="1" applyAlignment="1">
      <alignment horizontal="center"/>
    </xf>
    <xf numFmtId="0" fontId="3" fillId="0" borderId="1" xfId="0" applyFont="1" applyBorder="1" applyAlignment="1">
      <alignment vertical="center"/>
    </xf>
    <xf numFmtId="0" fontId="3" fillId="0" borderId="0" xfId="0" applyFont="1"/>
    <xf numFmtId="0" fontId="5" fillId="0" borderId="0" xfId="0" applyFont="1" applyAlignment="1">
      <alignment vertical="top"/>
    </xf>
    <xf numFmtId="0" fontId="0" fillId="0" borderId="0" xfId="0" applyAlignment="1">
      <alignment wrapText="1"/>
    </xf>
    <xf numFmtId="0" fontId="2" fillId="2" borderId="2" xfId="0" applyFont="1" applyFill="1" applyBorder="1"/>
    <xf numFmtId="0" fontId="0" fillId="2" borderId="3" xfId="0" applyFill="1" applyBorder="1"/>
    <xf numFmtId="0" fontId="7" fillId="0" borderId="1" xfId="0" applyFont="1" applyBorder="1" applyAlignment="1">
      <alignment horizontal="center" vertical="top" wrapText="1"/>
    </xf>
    <xf numFmtId="0" fontId="7" fillId="0" borderId="0" xfId="0" applyFont="1" applyAlignment="1">
      <alignment horizontal="center" vertical="top" wrapText="1"/>
    </xf>
    <xf numFmtId="0" fontId="6" fillId="0" borderId="0" xfId="0" applyFont="1" applyAlignment="1">
      <alignment vertical="top"/>
    </xf>
    <xf numFmtId="164" fontId="3" fillId="0" borderId="1" xfId="0" applyNumberFormat="1" applyFont="1" applyBorder="1" applyAlignment="1">
      <alignment vertical="center"/>
    </xf>
    <xf numFmtId="164" fontId="2" fillId="2" borderId="1" xfId="0" applyNumberFormat="1" applyFont="1" applyFill="1" applyBorder="1" applyAlignment="1">
      <alignment horizontal="right"/>
    </xf>
    <xf numFmtId="0" fontId="6" fillId="0" borderId="5" xfId="0" applyFont="1" applyBorder="1" applyAlignment="1">
      <alignment vertical="top"/>
    </xf>
    <xf numFmtId="0" fontId="7" fillId="3" borderId="1" xfId="0" applyFont="1" applyFill="1" applyBorder="1" applyAlignment="1">
      <alignment vertical="center"/>
    </xf>
    <xf numFmtId="0" fontId="7" fillId="0" borderId="0" xfId="0" applyFont="1" applyAlignment="1">
      <alignment vertical="center"/>
    </xf>
    <xf numFmtId="0" fontId="8" fillId="3" borderId="0" xfId="0" applyFont="1" applyFill="1" applyAlignment="1">
      <alignment vertical="center"/>
    </xf>
    <xf numFmtId="0" fontId="6" fillId="0" borderId="0" xfId="0" applyFont="1" applyBorder="1" applyAlignment="1">
      <alignment vertical="top"/>
    </xf>
    <xf numFmtId="0" fontId="7" fillId="3" borderId="4" xfId="0" applyFont="1" applyFill="1" applyBorder="1" applyAlignment="1">
      <alignment vertical="center"/>
    </xf>
    <xf numFmtId="0" fontId="7" fillId="0" borderId="0" xfId="0" applyFont="1" applyBorder="1" applyAlignment="1">
      <alignment vertical="center"/>
    </xf>
    <xf numFmtId="0" fontId="4" fillId="4" borderId="1" xfId="1" applyFill="1" applyBorder="1" applyAlignment="1">
      <alignment vertical="top" wrapText="1"/>
    </xf>
    <xf numFmtId="0" fontId="4" fillId="0" borderId="1" xfId="1" applyBorder="1" applyAlignment="1">
      <alignment horizontal="center" vertical="top" wrapText="1"/>
    </xf>
    <xf numFmtId="0" fontId="6" fillId="0" borderId="1" xfId="0" applyFont="1" applyBorder="1" applyAlignment="1">
      <alignment vertical="top"/>
    </xf>
    <xf numFmtId="0" fontId="4" fillId="0" borderId="1" xfId="1" applyBorder="1" applyAlignment="1">
      <alignment vertical="top" wrapText="1"/>
    </xf>
    <xf numFmtId="0" fontId="11" fillId="0" borderId="1" xfId="1" applyFont="1" applyBorder="1" applyAlignment="1">
      <alignment vertical="top" wrapText="1"/>
    </xf>
    <xf numFmtId="0" fontId="12" fillId="0" borderId="1" xfId="1" applyFont="1" applyBorder="1" applyAlignment="1">
      <alignment wrapText="1"/>
    </xf>
    <xf numFmtId="0" fontId="6" fillId="6" borderId="1" xfId="0" applyFont="1" applyFill="1" applyBorder="1" applyAlignment="1">
      <alignment vertical="top"/>
    </xf>
    <xf numFmtId="0" fontId="12" fillId="7" borderId="1" xfId="1" applyFont="1" applyFill="1" applyBorder="1" applyAlignment="1">
      <alignment wrapText="1"/>
    </xf>
    <xf numFmtId="0" fontId="4" fillId="0" borderId="7" xfId="1" applyBorder="1" applyAlignment="1">
      <alignment vertical="top" wrapText="1"/>
    </xf>
    <xf numFmtId="0" fontId="9" fillId="4" borderId="2" xfId="2" applyFont="1" applyFill="1" applyBorder="1" applyAlignment="1">
      <alignment horizontal="center" vertical="center" wrapText="1"/>
    </xf>
    <xf numFmtId="0" fontId="4" fillId="2" borderId="1" xfId="1" applyFill="1" applyBorder="1" applyAlignment="1">
      <alignment vertical="top" wrapText="1"/>
    </xf>
    <xf numFmtId="0" fontId="8" fillId="3" borderId="0" xfId="0" applyFont="1" applyFill="1" applyAlignment="1">
      <alignment vertical="top"/>
    </xf>
    <xf numFmtId="0" fontId="4" fillId="0" borderId="0" xfId="1" applyAlignment="1">
      <alignment wrapText="1"/>
    </xf>
    <xf numFmtId="0" fontId="4" fillId="0" borderId="1" xfId="1" applyBorder="1" applyAlignment="1">
      <alignment wrapText="1"/>
    </xf>
    <xf numFmtId="0" fontId="4" fillId="0" borderId="7" xfId="1" applyBorder="1" applyAlignment="1">
      <alignment horizontal="left" vertical="top" wrapText="1"/>
    </xf>
    <xf numFmtId="0" fontId="4" fillId="4" borderId="1" xfId="1" applyFill="1" applyBorder="1" applyAlignment="1">
      <alignment horizontal="center" vertical="top" wrapText="1"/>
    </xf>
    <xf numFmtId="0" fontId="4" fillId="4" borderId="2" xfId="1" applyFill="1" applyBorder="1" applyAlignment="1">
      <alignment vertical="top" wrapText="1"/>
    </xf>
    <xf numFmtId="0" fontId="4" fillId="4" borderId="4" xfId="1" applyFill="1" applyBorder="1" applyAlignment="1">
      <alignment vertical="top" wrapText="1"/>
    </xf>
    <xf numFmtId="0" fontId="8" fillId="0" borderId="1" xfId="0" applyFont="1" applyBorder="1" applyAlignment="1">
      <alignment horizontal="center" vertical="top" wrapText="1"/>
    </xf>
    <xf numFmtId="0" fontId="8" fillId="0" borderId="1" xfId="0" applyNumberFormat="1" applyFont="1" applyBorder="1" applyAlignment="1">
      <alignment horizontal="center" vertical="top" wrapText="1"/>
    </xf>
    <xf numFmtId="0" fontId="14" fillId="3" borderId="0" xfId="0" applyFont="1" applyFill="1" applyAlignment="1">
      <alignment vertical="center"/>
    </xf>
    <xf numFmtId="0" fontId="8" fillId="3" borderId="1" xfId="0" applyFont="1" applyFill="1" applyBorder="1" applyAlignment="1">
      <alignment vertical="center"/>
    </xf>
    <xf numFmtId="0" fontId="8" fillId="3" borderId="1" xfId="0" applyNumberFormat="1" applyFont="1" applyFill="1" applyBorder="1" applyAlignment="1">
      <alignment vertical="center"/>
    </xf>
    <xf numFmtId="0" fontId="8" fillId="3" borderId="1" xfId="0" applyFont="1" applyFill="1" applyBorder="1" applyAlignment="1">
      <alignment horizontal="right" vertical="center"/>
    </xf>
    <xf numFmtId="164" fontId="8" fillId="3" borderId="1" xfId="0" applyNumberFormat="1" applyFont="1" applyFill="1" applyBorder="1" applyAlignment="1">
      <alignment horizontal="right" vertical="top"/>
    </xf>
    <xf numFmtId="0" fontId="8" fillId="5" borderId="2" xfId="0" applyFont="1" applyFill="1" applyBorder="1" applyAlignment="1">
      <alignment vertical="center"/>
    </xf>
    <xf numFmtId="0" fontId="15" fillId="5" borderId="3" xfId="0" applyFont="1" applyFill="1" applyBorder="1" applyAlignment="1"/>
    <xf numFmtId="0" fontId="16" fillId="2" borderId="1" xfId="0" applyFont="1" applyFill="1" applyBorder="1" applyAlignment="1">
      <alignment horizontal="left" vertical="top"/>
    </xf>
    <xf numFmtId="0" fontId="16" fillId="2" borderId="1" xfId="0" applyFont="1" applyFill="1" applyBorder="1" applyAlignment="1">
      <alignment horizontal="right" vertical="top"/>
    </xf>
    <xf numFmtId="4" fontId="17" fillId="2" borderId="1" xfId="0" applyNumberFormat="1" applyFont="1" applyFill="1" applyBorder="1" applyAlignment="1">
      <alignment vertical="top"/>
    </xf>
    <xf numFmtId="0" fontId="16" fillId="0" borderId="1" xfId="0" applyFont="1" applyBorder="1" applyAlignment="1">
      <alignment horizontal="center" vertical="top" wrapText="1"/>
    </xf>
    <xf numFmtId="0" fontId="16" fillId="0" borderId="1" xfId="0" applyFont="1" applyBorder="1" applyAlignment="1">
      <alignment horizontal="left" vertical="top" wrapText="1"/>
    </xf>
    <xf numFmtId="0" fontId="18" fillId="0" borderId="1" xfId="0" applyFont="1" applyBorder="1" applyAlignment="1">
      <alignment wrapText="1"/>
    </xf>
    <xf numFmtId="0" fontId="16" fillId="0" borderId="1" xfId="0" applyFont="1" applyBorder="1" applyAlignment="1">
      <alignment vertical="top"/>
    </xf>
    <xf numFmtId="3" fontId="16" fillId="0" borderId="1" xfId="0" applyNumberFormat="1" applyFont="1" applyBorder="1" applyAlignment="1">
      <alignment horizontal="right" vertical="top" wrapText="1"/>
    </xf>
    <xf numFmtId="4" fontId="16" fillId="0" borderId="1" xfId="0" applyNumberFormat="1" applyFont="1" applyBorder="1" applyAlignment="1">
      <alignment horizontal="center" vertical="top" wrapText="1"/>
    </xf>
    <xf numFmtId="0" fontId="17" fillId="0" borderId="1" xfId="0" applyFont="1" applyBorder="1" applyAlignment="1">
      <alignment horizontal="right" vertical="top" wrapText="1"/>
    </xf>
    <xf numFmtId="0" fontId="9" fillId="0" borderId="1" xfId="0" applyFont="1" applyBorder="1"/>
    <xf numFmtId="0" fontId="9" fillId="0" borderId="1" xfId="0" applyFont="1" applyBorder="1" applyAlignment="1">
      <alignment wrapText="1"/>
    </xf>
    <xf numFmtId="0" fontId="18" fillId="0" borderId="1" xfId="0" applyFont="1" applyBorder="1" applyAlignment="1">
      <alignment vertical="top"/>
    </xf>
    <xf numFmtId="0" fontId="19" fillId="0" borderId="1" xfId="0" applyFont="1" applyBorder="1" applyAlignment="1">
      <alignment vertical="top"/>
    </xf>
    <xf numFmtId="0" fontId="19" fillId="0" borderId="1" xfId="0" applyFont="1" applyBorder="1" applyAlignment="1">
      <alignment wrapText="1"/>
    </xf>
    <xf numFmtId="0" fontId="9" fillId="0" borderId="1" xfId="0" applyFont="1" applyBorder="1" applyAlignment="1">
      <alignment vertical="top"/>
    </xf>
    <xf numFmtId="3" fontId="16" fillId="0" borderId="1" xfId="0" applyNumberFormat="1" applyFont="1" applyBorder="1" applyAlignment="1">
      <alignment horizontal="center" vertical="top" wrapText="1"/>
    </xf>
    <xf numFmtId="0" fontId="21" fillId="2" borderId="1" xfId="0" applyFont="1" applyFill="1" applyBorder="1" applyAlignment="1">
      <alignment horizontal="center" vertical="top" wrapText="1"/>
    </xf>
    <xf numFmtId="0" fontId="16" fillId="5" borderId="1" xfId="0" applyFont="1" applyFill="1" applyBorder="1" applyAlignment="1">
      <alignment horizontal="right" vertical="top"/>
    </xf>
    <xf numFmtId="4" fontId="17" fillId="5" borderId="1" xfId="0" applyNumberFormat="1" applyFont="1" applyFill="1" applyBorder="1" applyAlignment="1">
      <alignment horizontal="right" vertical="top"/>
    </xf>
    <xf numFmtId="4" fontId="17" fillId="5" borderId="1" xfId="0" applyNumberFormat="1" applyFont="1" applyFill="1" applyBorder="1" applyAlignment="1">
      <alignment vertical="top"/>
    </xf>
    <xf numFmtId="0" fontId="22" fillId="4" borderId="2" xfId="0" applyFont="1" applyFill="1" applyBorder="1" applyAlignment="1"/>
    <xf numFmtId="0" fontId="9" fillId="0" borderId="1" xfId="0" applyFont="1" applyBorder="1" applyAlignment="1">
      <alignment vertical="center"/>
    </xf>
    <xf numFmtId="0" fontId="23" fillId="0" borderId="1" xfId="0" applyFont="1" applyBorder="1" applyAlignment="1">
      <alignment horizontal="left" vertical="center" wrapText="1"/>
    </xf>
    <xf numFmtId="0" fontId="24" fillId="0" borderId="1" xfId="0" applyFont="1" applyBorder="1" applyAlignment="1">
      <alignment wrapText="1"/>
    </xf>
    <xf numFmtId="3" fontId="9" fillId="0" borderId="1" xfId="0" applyNumberFormat="1" applyFont="1" applyBorder="1" applyAlignment="1">
      <alignment horizontal="center" vertical="center"/>
    </xf>
    <xf numFmtId="0" fontId="9" fillId="0" borderId="1" xfId="0" applyFont="1" applyBorder="1" applyAlignment="1">
      <alignment vertical="top" wrapText="1"/>
    </xf>
    <xf numFmtId="0" fontId="9" fillId="0" borderId="1" xfId="0" applyFont="1" applyBorder="1" applyAlignment="1">
      <alignment horizontal="left"/>
    </xf>
    <xf numFmtId="0" fontId="25" fillId="0" borderId="1" xfId="0" applyFont="1" applyBorder="1" applyAlignment="1">
      <alignment horizontal="left" vertical="center" wrapText="1"/>
    </xf>
    <xf numFmtId="0" fontId="9" fillId="0" borderId="1" xfId="0" applyFont="1" applyBorder="1" applyAlignment="1">
      <alignment horizontal="center" vertical="top"/>
    </xf>
    <xf numFmtId="0" fontId="16" fillId="0" borderId="7" xfId="0" applyFont="1" applyBorder="1" applyAlignment="1">
      <alignment horizontal="center" vertical="top" wrapText="1"/>
    </xf>
    <xf numFmtId="0" fontId="16" fillId="0" borderId="7" xfId="0" applyFont="1" applyBorder="1" applyAlignment="1">
      <alignment horizontal="left" vertical="top" wrapText="1"/>
    </xf>
    <xf numFmtId="0" fontId="16" fillId="0" borderId="7" xfId="0" applyFont="1" applyBorder="1" applyAlignment="1">
      <alignment vertical="top"/>
    </xf>
    <xf numFmtId="3" fontId="16" fillId="0" borderId="7" xfId="0" applyNumberFormat="1" applyFont="1" applyBorder="1" applyAlignment="1">
      <alignment horizontal="right" vertical="top" wrapText="1"/>
    </xf>
    <xf numFmtId="3" fontId="16" fillId="0" borderId="7" xfId="0" applyNumberFormat="1" applyFont="1" applyBorder="1" applyAlignment="1">
      <alignment horizontal="center" vertical="top" wrapText="1"/>
    </xf>
    <xf numFmtId="0" fontId="16" fillId="0" borderId="6" xfId="0" applyFont="1" applyBorder="1" applyAlignment="1">
      <alignment horizontal="center" vertical="top" wrapText="1"/>
    </xf>
    <xf numFmtId="0" fontId="8" fillId="6" borderId="1" xfId="0" applyFont="1" applyFill="1" applyBorder="1" applyAlignment="1">
      <alignment horizontal="center" vertical="top" wrapText="1"/>
    </xf>
    <xf numFmtId="0" fontId="8" fillId="5" borderId="6" xfId="0" applyFont="1" applyFill="1" applyBorder="1" applyAlignment="1"/>
    <xf numFmtId="0" fontId="22" fillId="0" borderId="1" xfId="0" applyFont="1" applyBorder="1" applyAlignment="1">
      <alignment horizontal="center" vertical="top" wrapText="1"/>
    </xf>
    <xf numFmtId="0" fontId="26" fillId="0" borderId="1" xfId="0" applyFont="1" applyBorder="1" applyAlignment="1">
      <alignment wrapText="1"/>
    </xf>
    <xf numFmtId="0" fontId="22" fillId="0" borderId="7" xfId="0" applyFont="1" applyBorder="1" applyAlignment="1">
      <alignment horizontal="center" vertical="top" wrapText="1"/>
    </xf>
    <xf numFmtId="0" fontId="8" fillId="0" borderId="7" xfId="0" applyFont="1" applyBorder="1" applyAlignment="1">
      <alignment horizontal="center" vertical="top" wrapText="1"/>
    </xf>
    <xf numFmtId="0" fontId="26" fillId="0" borderId="0" xfId="0" applyFont="1" applyAlignment="1">
      <alignment horizontal="left" vertical="top"/>
    </xf>
    <xf numFmtId="0" fontId="26" fillId="0" borderId="7" xfId="0" applyFont="1" applyBorder="1" applyAlignment="1">
      <alignment horizontal="left" vertical="top"/>
    </xf>
    <xf numFmtId="0" fontId="16" fillId="0" borderId="7" xfId="0" applyFont="1" applyBorder="1" applyAlignment="1">
      <alignment horizontal="left" vertical="top"/>
    </xf>
    <xf numFmtId="3" fontId="16" fillId="0" borderId="7" xfId="0" applyNumberFormat="1" applyFont="1" applyBorder="1" applyAlignment="1">
      <alignment horizontal="left" vertical="top" wrapText="1"/>
    </xf>
    <xf numFmtId="0" fontId="17" fillId="0" borderId="7" xfId="0" applyFont="1" applyBorder="1" applyAlignment="1">
      <alignment horizontal="right" vertical="top" wrapText="1"/>
    </xf>
    <xf numFmtId="0" fontId="22" fillId="4" borderId="1" xfId="0" applyFont="1" applyFill="1" applyBorder="1" applyAlignment="1">
      <alignment horizontal="center" vertical="top" wrapText="1"/>
    </xf>
    <xf numFmtId="0" fontId="8" fillId="4" borderId="1" xfId="0" applyFont="1" applyFill="1" applyBorder="1" applyAlignment="1">
      <alignment horizontal="center" vertical="top" wrapText="1"/>
    </xf>
    <xf numFmtId="0" fontId="21" fillId="4" borderId="1" xfId="0" applyFont="1" applyFill="1" applyBorder="1" applyAlignment="1">
      <alignment horizontal="center" vertical="top" wrapText="1"/>
    </xf>
    <xf numFmtId="0" fontId="16" fillId="4" borderId="1" xfId="0" applyFont="1" applyFill="1" applyBorder="1" applyAlignment="1">
      <alignment horizontal="left" vertical="top" wrapText="1"/>
    </xf>
    <xf numFmtId="165" fontId="16" fillId="4" borderId="1" xfId="0" applyNumberFormat="1" applyFont="1" applyFill="1" applyBorder="1" applyAlignment="1">
      <alignment horizontal="right" vertical="top" wrapText="1"/>
    </xf>
    <xf numFmtId="0" fontId="8" fillId="7" borderId="1" xfId="0" applyFont="1" applyFill="1" applyBorder="1" applyAlignment="1">
      <alignment horizontal="center" vertical="top" wrapText="1"/>
    </xf>
    <xf numFmtId="0" fontId="8" fillId="4" borderId="1" xfId="0" applyFont="1" applyFill="1" applyBorder="1" applyAlignment="1">
      <alignment horizontal="left" vertical="top" wrapText="1"/>
    </xf>
    <xf numFmtId="0" fontId="21" fillId="3" borderId="4" xfId="0" applyFont="1" applyFill="1" applyBorder="1" applyAlignment="1">
      <alignment vertical="top"/>
    </xf>
    <xf numFmtId="0" fontId="8" fillId="3" borderId="4" xfId="0" applyFont="1" applyFill="1" applyBorder="1" applyAlignment="1">
      <alignment vertical="center"/>
    </xf>
    <xf numFmtId="0" fontId="8" fillId="3" borderId="4" xfId="0" applyNumberFormat="1" applyFont="1" applyFill="1" applyBorder="1" applyAlignment="1">
      <alignment vertical="center"/>
    </xf>
    <xf numFmtId="0" fontId="8" fillId="3" borderId="4" xfId="0" applyFont="1" applyFill="1" applyBorder="1" applyAlignment="1">
      <alignment horizontal="right" vertical="center"/>
    </xf>
    <xf numFmtId="164" fontId="8" fillId="3" borderId="4" xfId="0" applyNumberFormat="1" applyFont="1" applyFill="1" applyBorder="1" applyAlignment="1">
      <alignment horizontal="right" vertical="top"/>
    </xf>
    <xf numFmtId="16" fontId="8" fillId="2" borderId="0" xfId="0" applyNumberFormat="1" applyFont="1" applyFill="1" applyAlignment="1">
      <alignment vertical="center"/>
    </xf>
    <xf numFmtId="0" fontId="15" fillId="5" borderId="1" xfId="0" applyFont="1" applyFill="1" applyBorder="1" applyAlignment="1"/>
    <xf numFmtId="0" fontId="8" fillId="5" borderId="1" xfId="0" applyFont="1" applyFill="1" applyBorder="1" applyAlignment="1"/>
    <xf numFmtId="0" fontId="16" fillId="5" borderId="1" xfId="0" applyFont="1" applyFill="1" applyBorder="1" applyAlignment="1">
      <alignment horizontal="left" vertical="top"/>
    </xf>
    <xf numFmtId="0" fontId="22" fillId="4" borderId="1" xfId="0" applyFont="1" applyFill="1" applyBorder="1" applyAlignment="1"/>
    <xf numFmtId="0" fontId="16" fillId="4" borderId="1" xfId="0" applyFont="1" applyFill="1" applyBorder="1" applyAlignment="1">
      <alignment horizontal="center" vertical="center"/>
    </xf>
    <xf numFmtId="0" fontId="16" fillId="4" borderId="1" xfId="0" applyFont="1" applyFill="1" applyBorder="1" applyAlignment="1">
      <alignment horizontal="center" vertical="center" wrapText="1"/>
    </xf>
    <xf numFmtId="0" fontId="16" fillId="0" borderId="1" xfId="0" applyFont="1" applyBorder="1" applyAlignment="1">
      <alignment vertical="top" wrapText="1"/>
    </xf>
    <xf numFmtId="0" fontId="26" fillId="0" borderId="1" xfId="0" applyFont="1" applyBorder="1" applyAlignment="1">
      <alignment vertical="center" wrapText="1"/>
    </xf>
    <xf numFmtId="4" fontId="17" fillId="0" borderId="7" xfId="0" applyNumberFormat="1" applyFont="1" applyBorder="1" applyAlignment="1">
      <alignment vertical="top" wrapText="1"/>
    </xf>
    <xf numFmtId="4" fontId="17" fillId="0" borderId="1" xfId="0" applyNumberFormat="1" applyFont="1" applyBorder="1" applyAlignment="1">
      <alignment horizontal="right" vertical="top"/>
    </xf>
    <xf numFmtId="0" fontId="16" fillId="4" borderId="1" xfId="0" applyFont="1" applyFill="1" applyBorder="1" applyAlignment="1">
      <alignment vertical="top"/>
    </xf>
    <xf numFmtId="0" fontId="16" fillId="4" borderId="8" xfId="0" applyFont="1" applyFill="1" applyBorder="1" applyAlignment="1">
      <alignment horizontal="center" vertical="center"/>
    </xf>
    <xf numFmtId="0" fontId="16" fillId="0" borderId="10" xfId="0" applyFont="1" applyBorder="1" applyAlignment="1">
      <alignment vertical="top" wrapText="1"/>
    </xf>
    <xf numFmtId="0" fontId="16" fillId="4" borderId="7" xfId="0" applyFont="1" applyFill="1" applyBorder="1" applyAlignment="1">
      <alignment vertical="top"/>
    </xf>
    <xf numFmtId="4" fontId="17" fillId="0" borderId="1" xfId="0" applyNumberFormat="1" applyFont="1" applyBorder="1" applyAlignment="1">
      <alignment vertical="top" wrapText="1"/>
    </xf>
    <xf numFmtId="0" fontId="16" fillId="6" borderId="1" xfId="0" applyFont="1" applyFill="1" applyBorder="1" applyAlignment="1">
      <alignment vertical="top"/>
    </xf>
    <xf numFmtId="0" fontId="21" fillId="2" borderId="7" xfId="0" applyFont="1" applyFill="1" applyBorder="1" applyAlignment="1">
      <alignment vertical="top"/>
    </xf>
    <xf numFmtId="0" fontId="15" fillId="2" borderId="6" xfId="0" applyFont="1" applyFill="1" applyBorder="1" applyAlignment="1"/>
    <xf numFmtId="0" fontId="15" fillId="5" borderId="6" xfId="0" applyFont="1" applyFill="1" applyBorder="1" applyAlignment="1"/>
    <xf numFmtId="0" fontId="8" fillId="5" borderId="2" xfId="0" applyFont="1" applyFill="1" applyBorder="1" applyAlignment="1"/>
    <xf numFmtId="0" fontId="16" fillId="4" borderId="7" xfId="0" applyFont="1" applyFill="1" applyBorder="1" applyAlignment="1">
      <alignment horizontal="center" vertical="center"/>
    </xf>
    <xf numFmtId="0" fontId="16" fillId="4" borderId="7" xfId="0" applyFont="1" applyFill="1" applyBorder="1" applyAlignment="1">
      <alignment horizontal="center" vertical="center" wrapText="1"/>
    </xf>
    <xf numFmtId="0" fontId="16" fillId="0" borderId="7" xfId="0" applyFont="1" applyBorder="1" applyAlignment="1">
      <alignment vertical="top" wrapText="1"/>
    </xf>
    <xf numFmtId="0" fontId="9" fillId="0" borderId="7" xfId="0" applyFont="1" applyBorder="1" applyAlignment="1">
      <alignment vertical="top" wrapText="1"/>
    </xf>
    <xf numFmtId="0" fontId="9" fillId="0" borderId="7" xfId="0" applyFont="1" applyBorder="1" applyAlignment="1">
      <alignment vertical="top"/>
    </xf>
    <xf numFmtId="3" fontId="9" fillId="0" borderId="7" xfId="0" applyNumberFormat="1" applyFont="1" applyBorder="1" applyAlignment="1">
      <alignment horizontal="right" vertical="top" wrapText="1"/>
    </xf>
    <xf numFmtId="4" fontId="27" fillId="0" borderId="7" xfId="0" applyNumberFormat="1" applyFont="1" applyBorder="1" applyAlignment="1">
      <alignment vertical="top" wrapText="1"/>
    </xf>
    <xf numFmtId="0" fontId="9" fillId="0" borderId="0" xfId="0" applyFont="1" applyAlignment="1">
      <alignment wrapText="1"/>
    </xf>
    <xf numFmtId="4" fontId="27" fillId="0" borderId="1" xfId="0" applyNumberFormat="1" applyFont="1" applyBorder="1" applyAlignment="1">
      <alignment vertical="top" wrapText="1"/>
    </xf>
    <xf numFmtId="3" fontId="9" fillId="0" borderId="1" xfId="0" applyNumberFormat="1" applyFont="1" applyBorder="1" applyAlignment="1">
      <alignment horizontal="right" vertical="top" wrapText="1"/>
    </xf>
    <xf numFmtId="4" fontId="17" fillId="0" borderId="7" xfId="0" applyNumberFormat="1" applyFont="1" applyBorder="1" applyAlignment="1">
      <alignment horizontal="right" vertical="top"/>
    </xf>
    <xf numFmtId="0" fontId="21" fillId="2" borderId="1" xfId="0" applyFont="1" applyFill="1" applyBorder="1" applyAlignment="1">
      <alignment vertical="top"/>
    </xf>
    <xf numFmtId="0" fontId="21" fillId="7" borderId="1" xfId="0" applyFont="1" applyFill="1" applyBorder="1" applyAlignment="1">
      <alignment vertical="top"/>
    </xf>
    <xf numFmtId="0" fontId="16" fillId="7" borderId="1" xfId="0" applyFont="1" applyFill="1" applyBorder="1" applyAlignment="1">
      <alignment horizontal="center" vertical="center"/>
    </xf>
    <xf numFmtId="0" fontId="8" fillId="7" borderId="1" xfId="0" applyFont="1" applyFill="1" applyBorder="1" applyAlignment="1">
      <alignment vertical="center"/>
    </xf>
    <xf numFmtId="0" fontId="14" fillId="7" borderId="1" xfId="0" applyFont="1" applyFill="1" applyBorder="1" applyAlignment="1">
      <alignment vertical="center"/>
    </xf>
    <xf numFmtId="0" fontId="14" fillId="7" borderId="1" xfId="0" applyNumberFormat="1" applyFont="1" applyFill="1" applyBorder="1" applyAlignment="1">
      <alignment vertical="center"/>
    </xf>
    <xf numFmtId="0" fontId="14" fillId="7" borderId="1" xfId="0" applyFont="1" applyFill="1" applyBorder="1" applyAlignment="1">
      <alignment horizontal="right" vertical="center"/>
    </xf>
    <xf numFmtId="164" fontId="14" fillId="7" borderId="1" xfId="0" applyNumberFormat="1" applyFont="1" applyFill="1" applyBorder="1" applyAlignment="1">
      <alignment horizontal="right" vertical="top"/>
    </xf>
    <xf numFmtId="0" fontId="21" fillId="2" borderId="1" xfId="0" applyFont="1" applyFill="1" applyBorder="1" applyAlignment="1">
      <alignment horizontal="center" vertical="center"/>
    </xf>
    <xf numFmtId="0" fontId="16" fillId="0" borderId="1" xfId="0" applyFont="1" applyBorder="1" applyAlignment="1">
      <alignment horizontal="right" vertical="top"/>
    </xf>
    <xf numFmtId="4" fontId="17" fillId="0" borderId="1" xfId="0" applyNumberFormat="1" applyFont="1" applyBorder="1" applyAlignment="1">
      <alignment vertical="top"/>
    </xf>
    <xf numFmtId="0" fontId="16" fillId="7" borderId="1" xfId="0" applyFont="1" applyFill="1" applyBorder="1" applyAlignment="1">
      <alignment vertical="top" wrapText="1"/>
    </xf>
    <xf numFmtId="0" fontId="16" fillId="7" borderId="1" xfId="0" applyFont="1" applyFill="1" applyBorder="1" applyAlignment="1">
      <alignment vertical="top"/>
    </xf>
    <xf numFmtId="0" fontId="16" fillId="7" borderId="1" xfId="0" applyFont="1" applyFill="1" applyBorder="1" applyAlignment="1">
      <alignment horizontal="right" vertical="top"/>
    </xf>
    <xf numFmtId="4" fontId="17" fillId="7" borderId="1" xfId="0" applyNumberFormat="1" applyFont="1" applyFill="1" applyBorder="1" applyAlignment="1">
      <alignment vertical="top"/>
    </xf>
    <xf numFmtId="0" fontId="8" fillId="4" borderId="1" xfId="0" applyFont="1" applyFill="1" applyBorder="1" applyAlignment="1">
      <alignment vertical="center"/>
    </xf>
    <xf numFmtId="0" fontId="9" fillId="6" borderId="1" xfId="0" applyFont="1" applyFill="1" applyBorder="1" applyAlignment="1">
      <alignment vertical="top"/>
    </xf>
    <xf numFmtId="0" fontId="9" fillId="6" borderId="1" xfId="0" applyNumberFormat="1" applyFont="1" applyFill="1" applyBorder="1" applyAlignment="1">
      <alignment vertical="top"/>
    </xf>
    <xf numFmtId="16" fontId="22" fillId="4" borderId="4" xfId="0" applyNumberFormat="1" applyFont="1" applyFill="1" applyBorder="1" applyAlignment="1">
      <alignment horizontal="center"/>
    </xf>
    <xf numFmtId="0" fontId="16" fillId="0" borderId="4" xfId="0" applyFont="1" applyBorder="1" applyAlignment="1">
      <alignment horizontal="center" vertical="top"/>
    </xf>
    <xf numFmtId="0" fontId="16" fillId="0" borderId="4" xfId="0" applyFont="1" applyBorder="1" applyAlignment="1">
      <alignment vertical="top" wrapText="1"/>
    </xf>
    <xf numFmtId="49" fontId="16" fillId="0" borderId="4" xfId="0" applyNumberFormat="1" applyFont="1" applyBorder="1" applyAlignment="1">
      <alignment horizontal="left" vertical="top" wrapText="1"/>
    </xf>
    <xf numFmtId="0" fontId="16" fillId="0" borderId="4" xfId="0" applyFont="1" applyBorder="1" applyAlignment="1">
      <alignment horizontal="right" vertical="top"/>
    </xf>
    <xf numFmtId="4" fontId="17" fillId="0" borderId="4" xfId="0" applyNumberFormat="1" applyFont="1" applyBorder="1" applyAlignment="1">
      <alignment vertical="top"/>
    </xf>
    <xf numFmtId="16" fontId="22" fillId="4" borderId="1" xfId="0" applyNumberFormat="1" applyFont="1" applyFill="1" applyBorder="1" applyAlignment="1">
      <alignment horizontal="center"/>
    </xf>
    <xf numFmtId="0" fontId="16" fillId="0" borderId="1" xfId="0" applyFont="1" applyBorder="1" applyAlignment="1">
      <alignment horizontal="center" vertical="top"/>
    </xf>
    <xf numFmtId="49" fontId="16" fillId="0" borderId="1" xfId="0" applyNumberFormat="1" applyFont="1" applyBorder="1" applyAlignment="1">
      <alignment horizontal="left" vertical="top" wrapText="1"/>
    </xf>
    <xf numFmtId="0" fontId="9" fillId="0" borderId="0" xfId="0" applyFont="1" applyAlignment="1">
      <alignment vertical="top"/>
    </xf>
    <xf numFmtId="0" fontId="28" fillId="0" borderId="0" xfId="0" applyFont="1" applyAlignment="1">
      <alignment vertical="top"/>
    </xf>
    <xf numFmtId="0" fontId="28" fillId="0" borderId="0" xfId="0" applyNumberFormat="1" applyFont="1" applyAlignment="1">
      <alignment vertical="top"/>
    </xf>
    <xf numFmtId="0" fontId="9" fillId="0" borderId="2" xfId="0" applyFont="1" applyBorder="1" applyAlignment="1">
      <alignment vertical="top"/>
    </xf>
    <xf numFmtId="0" fontId="16" fillId="0" borderId="6" xfId="0" applyFont="1" applyBorder="1" applyAlignment="1">
      <alignment horizontal="left" vertical="top" wrapText="1"/>
    </xf>
    <xf numFmtId="0" fontId="25" fillId="0" borderId="6" xfId="0" applyFont="1" applyBorder="1" applyAlignment="1">
      <alignment horizontal="left" vertical="center" wrapText="1"/>
    </xf>
    <xf numFmtId="0" fontId="16" fillId="0" borderId="6" xfId="0" applyFont="1" applyBorder="1" applyAlignment="1">
      <alignment vertical="top"/>
    </xf>
    <xf numFmtId="3" fontId="16" fillId="0" borderId="3" xfId="0" applyNumberFormat="1" applyFont="1" applyBorder="1" applyAlignment="1">
      <alignment horizontal="right" vertical="top" wrapText="1"/>
    </xf>
    <xf numFmtId="165" fontId="22" fillId="9" borderId="4" xfId="0" applyNumberFormat="1" applyFont="1" applyFill="1" applyBorder="1" applyAlignment="1">
      <alignment horizontal="center" vertical="center" wrapText="1"/>
    </xf>
    <xf numFmtId="0" fontId="22" fillId="10" borderId="4" xfId="0" applyFont="1" applyFill="1" applyBorder="1" applyAlignment="1">
      <alignment horizontal="center" vertical="center" wrapText="1"/>
    </xf>
    <xf numFmtId="4" fontId="9" fillId="9" borderId="1" xfId="0" applyNumberFormat="1" applyFont="1" applyFill="1" applyBorder="1" applyAlignment="1">
      <alignment vertical="top"/>
    </xf>
    <xf numFmtId="0" fontId="16" fillId="6" borderId="8" xfId="0" applyFont="1" applyFill="1" applyBorder="1" applyAlignment="1">
      <alignment vertical="top"/>
    </xf>
    <xf numFmtId="0" fontId="9" fillId="6" borderId="10" xfId="0" applyFont="1" applyFill="1" applyBorder="1" applyAlignment="1">
      <alignment vertical="top"/>
    </xf>
    <xf numFmtId="0" fontId="9" fillId="6" borderId="10" xfId="0" applyNumberFormat="1" applyFont="1" applyFill="1" applyBorder="1" applyAlignment="1">
      <alignment vertical="top"/>
    </xf>
    <xf numFmtId="0" fontId="6" fillId="6" borderId="9" xfId="0" applyFont="1" applyFill="1" applyBorder="1" applyAlignment="1">
      <alignment vertical="top"/>
    </xf>
    <xf numFmtId="0" fontId="4" fillId="0" borderId="4" xfId="1" applyBorder="1" applyAlignment="1">
      <alignment wrapText="1"/>
    </xf>
    <xf numFmtId="0" fontId="4" fillId="0" borderId="1" xfId="1" applyBorder="1" applyAlignment="1">
      <alignment vertical="top" wrapText="1"/>
    </xf>
    <xf numFmtId="0" fontId="9" fillId="0" borderId="1" xfId="0" applyFont="1" applyBorder="1" applyAlignment="1">
      <alignment wrapText="1"/>
    </xf>
    <xf numFmtId="0" fontId="16" fillId="0" borderId="1" xfId="0" applyFont="1" applyBorder="1" applyAlignment="1">
      <alignment vertical="top"/>
    </xf>
    <xf numFmtId="3" fontId="16" fillId="0" borderId="1" xfId="0" applyNumberFormat="1" applyFont="1" applyBorder="1" applyAlignment="1">
      <alignment horizontal="right" vertical="top" wrapText="1"/>
    </xf>
    <xf numFmtId="0" fontId="16" fillId="0" borderId="1" xfId="0" applyFont="1" applyBorder="1" applyAlignment="1">
      <alignment vertical="top" wrapText="1"/>
    </xf>
    <xf numFmtId="0" fontId="16" fillId="4" borderId="2" xfId="0" applyFont="1" applyFill="1" applyBorder="1" applyAlignment="1">
      <alignment vertical="top"/>
    </xf>
    <xf numFmtId="0" fontId="6" fillId="4" borderId="0" xfId="0" applyFont="1" applyFill="1" applyBorder="1" applyAlignment="1">
      <alignment vertical="top"/>
    </xf>
    <xf numFmtId="0" fontId="6" fillId="4" borderId="0" xfId="0" applyFont="1" applyFill="1" applyAlignment="1">
      <alignment vertical="top"/>
    </xf>
    <xf numFmtId="0" fontId="13" fillId="2" borderId="1" xfId="0" applyFont="1" applyFill="1" applyBorder="1" applyAlignment="1">
      <alignment horizontal="center" vertical="center"/>
    </xf>
    <xf numFmtId="14" fontId="22" fillId="4" borderId="1" xfId="0" applyNumberFormat="1" applyFont="1" applyFill="1" applyBorder="1" applyAlignment="1">
      <alignment horizontal="center" vertical="center"/>
    </xf>
    <xf numFmtId="0" fontId="4" fillId="0" borderId="1" xfId="1" applyBorder="1" applyAlignment="1">
      <alignment vertical="top" wrapText="1"/>
    </xf>
    <xf numFmtId="0" fontId="16" fillId="0" borderId="1" xfId="0" applyFont="1" applyBorder="1" applyAlignment="1">
      <alignment vertical="top"/>
    </xf>
    <xf numFmtId="3" fontId="16" fillId="0" borderId="1" xfId="0" applyNumberFormat="1" applyFont="1" applyBorder="1" applyAlignment="1">
      <alignment horizontal="right" vertical="top" wrapText="1"/>
    </xf>
    <xf numFmtId="0" fontId="16" fillId="0" borderId="1" xfId="0" applyFont="1" applyBorder="1" applyAlignment="1">
      <alignment vertical="top" wrapText="1"/>
    </xf>
    <xf numFmtId="0" fontId="16" fillId="0" borderId="10" xfId="0" applyFont="1" applyBorder="1" applyAlignment="1">
      <alignment vertical="top"/>
    </xf>
    <xf numFmtId="3" fontId="16" fillId="0" borderId="10" xfId="0" applyNumberFormat="1" applyFont="1" applyBorder="1" applyAlignment="1">
      <alignment horizontal="right" vertical="top" wrapText="1"/>
    </xf>
    <xf numFmtId="0" fontId="9" fillId="0" borderId="7" xfId="0" applyFont="1" applyBorder="1" applyAlignment="1">
      <alignment wrapText="1"/>
    </xf>
    <xf numFmtId="0" fontId="16" fillId="0" borderId="4" xfId="0" applyFont="1" applyFill="1" applyBorder="1" applyAlignment="1">
      <alignment vertical="center" wrapText="1"/>
    </xf>
    <xf numFmtId="0" fontId="16" fillId="0" borderId="1" xfId="0" applyFont="1" applyBorder="1" applyAlignment="1">
      <alignment vertical="center" wrapText="1"/>
    </xf>
    <xf numFmtId="0" fontId="16" fillId="0" borderId="1" xfId="0" applyFont="1" applyFill="1" applyBorder="1" applyAlignment="1">
      <alignment vertical="center" wrapText="1"/>
    </xf>
    <xf numFmtId="0" fontId="9" fillId="0" borderId="7" xfId="0" applyFont="1" applyBorder="1" applyAlignment="1">
      <alignment vertical="center" wrapText="1"/>
    </xf>
    <xf numFmtId="0" fontId="16" fillId="12" borderId="2" xfId="0" applyFont="1" applyFill="1" applyBorder="1" applyAlignment="1">
      <alignment horizontal="center" vertical="top" wrapText="1"/>
    </xf>
    <xf numFmtId="0" fontId="16" fillId="4" borderId="10" xfId="0" applyFont="1" applyFill="1" applyBorder="1" applyAlignment="1">
      <alignment horizontal="center" vertical="center"/>
    </xf>
    <xf numFmtId="0" fontId="16" fillId="4" borderId="6" xfId="0" applyFont="1" applyFill="1" applyBorder="1" applyAlignment="1">
      <alignment horizontal="center" vertical="center" wrapText="1"/>
    </xf>
    <xf numFmtId="0" fontId="9" fillId="0" borderId="6" xfId="0" applyFont="1" applyBorder="1" applyAlignment="1">
      <alignment vertical="center"/>
    </xf>
    <xf numFmtId="0" fontId="9" fillId="0" borderId="6" xfId="0" applyFont="1" applyBorder="1" applyAlignment="1">
      <alignment wrapText="1"/>
    </xf>
    <xf numFmtId="0" fontId="4" fillId="0" borderId="3" xfId="1" applyBorder="1" applyAlignment="1">
      <alignment vertical="top" wrapText="1"/>
    </xf>
    <xf numFmtId="0" fontId="28" fillId="10" borderId="1" xfId="0" applyFont="1" applyFill="1" applyBorder="1" applyAlignment="1">
      <alignment vertical="top"/>
    </xf>
    <xf numFmtId="4" fontId="28" fillId="10" borderId="1" xfId="0" applyNumberFormat="1" applyFont="1" applyFill="1" applyBorder="1" applyAlignment="1">
      <alignment vertical="top"/>
    </xf>
    <xf numFmtId="4" fontId="16" fillId="10" borderId="1" xfId="0" applyNumberFormat="1" applyFont="1" applyFill="1" applyBorder="1" applyAlignment="1">
      <alignment horizontal="right" vertical="top"/>
    </xf>
    <xf numFmtId="0" fontId="8" fillId="0" borderId="2" xfId="0" applyFont="1" applyBorder="1" applyAlignment="1">
      <alignment horizontal="center" vertical="top" wrapText="1"/>
    </xf>
    <xf numFmtId="0" fontId="8" fillId="0" borderId="6" xfId="0" applyFont="1" applyBorder="1" applyAlignment="1">
      <alignment horizontal="center" vertical="top" wrapText="1"/>
    </xf>
    <xf numFmtId="0" fontId="19" fillId="0" borderId="6" xfId="0" applyFont="1" applyBorder="1" applyAlignment="1">
      <alignment vertical="top"/>
    </xf>
    <xf numFmtId="0" fontId="19" fillId="0" borderId="6" xfId="0" applyFont="1" applyBorder="1" applyAlignment="1">
      <alignment wrapText="1"/>
    </xf>
    <xf numFmtId="0" fontId="16" fillId="0" borderId="3" xfId="0" applyFont="1" applyBorder="1" applyAlignment="1">
      <alignment vertical="top"/>
    </xf>
    <xf numFmtId="4" fontId="16" fillId="10" borderId="1" xfId="0" applyNumberFormat="1" applyFont="1" applyFill="1" applyBorder="1" applyAlignment="1">
      <alignment horizontal="center" vertical="top" wrapText="1"/>
    </xf>
    <xf numFmtId="0" fontId="17" fillId="10" borderId="1" xfId="0" applyFont="1" applyFill="1" applyBorder="1" applyAlignment="1">
      <alignment horizontal="right" vertical="top" wrapText="1"/>
    </xf>
    <xf numFmtId="0" fontId="9" fillId="10" borderId="1" xfId="0" applyFont="1" applyFill="1" applyBorder="1" applyAlignment="1">
      <alignment horizontal="center" vertical="top"/>
    </xf>
    <xf numFmtId="4" fontId="17" fillId="10" borderId="1" xfId="0" applyNumberFormat="1" applyFont="1" applyFill="1" applyBorder="1" applyAlignment="1">
      <alignment horizontal="right" vertical="top" wrapText="1"/>
    </xf>
    <xf numFmtId="0" fontId="21" fillId="4" borderId="4"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2" fillId="4" borderId="1" xfId="0" applyFont="1" applyFill="1" applyBorder="1" applyAlignment="1">
      <alignment horizontal="left" vertical="center" wrapText="1"/>
    </xf>
    <xf numFmtId="0" fontId="22"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22" fillId="4" borderId="0" xfId="0" applyFont="1" applyFill="1" applyBorder="1" applyAlignment="1">
      <alignment horizontal="left" vertical="center" wrapText="1"/>
    </xf>
    <xf numFmtId="165" fontId="22" fillId="10" borderId="4" xfId="0" applyNumberFormat="1" applyFont="1" applyFill="1" applyBorder="1" applyAlignment="1">
      <alignment horizontal="center" vertical="center" wrapText="1"/>
    </xf>
    <xf numFmtId="0" fontId="22" fillId="9" borderId="4" xfId="0" applyFont="1" applyFill="1" applyBorder="1" applyAlignment="1">
      <alignment horizontal="center" vertical="center" wrapText="1"/>
    </xf>
    <xf numFmtId="0" fontId="11" fillId="0" borderId="7" xfId="1" applyFont="1" applyBorder="1" applyAlignment="1">
      <alignment vertical="top" wrapText="1"/>
    </xf>
    <xf numFmtId="0" fontId="16" fillId="4" borderId="1" xfId="0" applyFont="1" applyFill="1" applyBorder="1" applyAlignment="1">
      <alignment horizontal="center" vertical="top" wrapText="1"/>
    </xf>
    <xf numFmtId="0" fontId="9" fillId="4" borderId="1" xfId="0" applyFont="1" applyFill="1" applyBorder="1" applyAlignment="1">
      <alignment vertical="center"/>
    </xf>
    <xf numFmtId="0" fontId="9" fillId="4" borderId="1" xfId="0" applyFont="1" applyFill="1" applyBorder="1" applyAlignment="1">
      <alignment wrapText="1"/>
    </xf>
    <xf numFmtId="3" fontId="16" fillId="4" borderId="1" xfId="0" applyNumberFormat="1" applyFont="1" applyFill="1" applyBorder="1" applyAlignment="1">
      <alignment horizontal="right" vertical="top" wrapText="1"/>
    </xf>
    <xf numFmtId="3" fontId="16" fillId="4" borderId="1" xfId="0" applyNumberFormat="1" applyFont="1" applyFill="1" applyBorder="1" applyAlignment="1">
      <alignment horizontal="center" vertical="top" wrapText="1"/>
    </xf>
    <xf numFmtId="0" fontId="17" fillId="4" borderId="1" xfId="0" applyFont="1" applyFill="1" applyBorder="1" applyAlignment="1">
      <alignment horizontal="right" vertical="top" wrapText="1"/>
    </xf>
    <xf numFmtId="0" fontId="7" fillId="4" borderId="0" xfId="0" applyFont="1" applyFill="1" applyAlignment="1">
      <alignment horizontal="center" vertical="top" wrapText="1"/>
    </xf>
    <xf numFmtId="0" fontId="16" fillId="0" borderId="7" xfId="0" applyFont="1" applyBorder="1" applyAlignment="1">
      <alignment horizontal="left" vertical="center" wrapText="1"/>
    </xf>
    <xf numFmtId="0" fontId="9" fillId="0" borderId="1" xfId="0" applyFont="1" applyBorder="1" applyAlignment="1">
      <alignment horizontal="left" vertical="center"/>
    </xf>
    <xf numFmtId="0" fontId="6" fillId="0" borderId="3" xfId="0" applyFont="1" applyBorder="1" applyAlignment="1">
      <alignment vertical="top"/>
    </xf>
    <xf numFmtId="0" fontId="7" fillId="4" borderId="0" xfId="0" applyFont="1" applyFill="1" applyBorder="1" applyAlignment="1">
      <alignment vertical="center"/>
    </xf>
    <xf numFmtId="0" fontId="29" fillId="13" borderId="1" xfId="0" applyFont="1" applyFill="1" applyBorder="1" applyAlignment="1">
      <alignment vertical="top"/>
    </xf>
    <xf numFmtId="4" fontId="29" fillId="13" borderId="1" xfId="0" applyNumberFormat="1" applyFont="1" applyFill="1" applyBorder="1" applyAlignment="1">
      <alignment vertical="top"/>
    </xf>
    <xf numFmtId="0" fontId="8" fillId="12" borderId="1" xfId="0" applyFont="1" applyFill="1" applyBorder="1" applyAlignment="1">
      <alignment horizontal="center" vertical="top" wrapText="1"/>
    </xf>
    <xf numFmtId="0" fontId="20" fillId="12" borderId="7" xfId="0" applyFont="1" applyFill="1" applyBorder="1" applyAlignment="1">
      <alignment vertical="top"/>
    </xf>
    <xf numFmtId="0" fontId="8" fillId="12" borderId="7" xfId="0" applyFont="1" applyFill="1" applyBorder="1" applyAlignment="1">
      <alignment horizontal="left" vertical="top" wrapText="1"/>
    </xf>
    <xf numFmtId="0" fontId="20" fillId="12" borderId="1" xfId="0" applyFont="1" applyFill="1" applyBorder="1" applyAlignment="1">
      <alignment wrapText="1"/>
    </xf>
    <xf numFmtId="0" fontId="16" fillId="12" borderId="7" xfId="0" applyFont="1" applyFill="1" applyBorder="1" applyAlignment="1">
      <alignment vertical="top"/>
    </xf>
    <xf numFmtId="3" fontId="16" fillId="12" borderId="7" xfId="0" applyNumberFormat="1" applyFont="1" applyFill="1" applyBorder="1" applyAlignment="1">
      <alignment horizontal="right" vertical="top" wrapText="1"/>
    </xf>
    <xf numFmtId="4" fontId="16" fillId="12" borderId="7" xfId="0" applyNumberFormat="1" applyFont="1" applyFill="1" applyBorder="1" applyAlignment="1">
      <alignment horizontal="center" vertical="top" wrapText="1"/>
    </xf>
    <xf numFmtId="0" fontId="17" fillId="12" borderId="1" xfId="0" applyFont="1" applyFill="1" applyBorder="1" applyAlignment="1">
      <alignment horizontal="right" vertical="top" wrapText="1"/>
    </xf>
    <xf numFmtId="0" fontId="4" fillId="12" borderId="1" xfId="1" applyFill="1" applyBorder="1" applyAlignment="1">
      <alignment horizontal="center" vertical="top" wrapText="1"/>
    </xf>
    <xf numFmtId="0" fontId="7" fillId="12" borderId="0" xfId="0" applyFont="1" applyFill="1" applyAlignment="1">
      <alignment horizontal="center" vertical="top" wrapText="1"/>
    </xf>
    <xf numFmtId="165" fontId="28" fillId="10" borderId="1" xfId="0" applyNumberFormat="1" applyFont="1" applyFill="1" applyBorder="1" applyAlignment="1">
      <alignment vertical="top"/>
    </xf>
    <xf numFmtId="4" fontId="8" fillId="10" borderId="1" xfId="0" applyNumberFormat="1" applyFont="1" applyFill="1" applyBorder="1" applyAlignment="1">
      <alignment vertical="top" wrapText="1"/>
    </xf>
    <xf numFmtId="0" fontId="16" fillId="4" borderId="7" xfId="0" applyFont="1" applyFill="1" applyBorder="1" applyAlignment="1">
      <alignment horizontal="left" vertical="top" wrapText="1"/>
    </xf>
    <xf numFmtId="3" fontId="16" fillId="4" borderId="7" xfId="0" applyNumberFormat="1" applyFont="1" applyFill="1" applyBorder="1" applyAlignment="1">
      <alignment horizontal="right" vertical="top" wrapText="1"/>
    </xf>
    <xf numFmtId="3" fontId="16" fillId="4" borderId="7" xfId="0" applyNumberFormat="1" applyFont="1" applyFill="1" applyBorder="1" applyAlignment="1">
      <alignment horizontal="center" vertical="top" wrapText="1"/>
    </xf>
    <xf numFmtId="0" fontId="9" fillId="0" borderId="1" xfId="0" applyFont="1" applyBorder="1" applyAlignment="1">
      <alignment vertical="center" wrapText="1"/>
    </xf>
    <xf numFmtId="0" fontId="9" fillId="0" borderId="0" xfId="0" applyFont="1" applyAlignment="1">
      <alignment vertical="center" wrapText="1"/>
    </xf>
    <xf numFmtId="0" fontId="22" fillId="0" borderId="1" xfId="0" applyFont="1" applyFill="1" applyBorder="1" applyAlignment="1">
      <alignment vertical="center" wrapText="1"/>
    </xf>
    <xf numFmtId="0" fontId="16" fillId="4" borderId="7" xfId="0" applyFont="1" applyFill="1" applyBorder="1" applyAlignment="1">
      <alignment horizontal="left" vertical="center" wrapText="1"/>
    </xf>
    <xf numFmtId="0" fontId="28" fillId="10" borderId="4" xfId="0" applyFont="1" applyFill="1" applyBorder="1" applyAlignment="1">
      <alignment vertical="top"/>
    </xf>
    <xf numFmtId="4" fontId="28" fillId="10" borderId="4" xfId="0" applyNumberFormat="1" applyFont="1" applyFill="1" applyBorder="1" applyAlignment="1">
      <alignment vertical="top"/>
    </xf>
    <xf numFmtId="0" fontId="16" fillId="4" borderId="2" xfId="0" applyFont="1" applyFill="1" applyBorder="1" applyAlignment="1">
      <alignment horizontal="center" vertical="top" wrapText="1"/>
    </xf>
    <xf numFmtId="0" fontId="9" fillId="4" borderId="7" xfId="0" applyFont="1" applyFill="1" applyBorder="1" applyAlignment="1">
      <alignment vertical="top"/>
    </xf>
    <xf numFmtId="0" fontId="25" fillId="4" borderId="1" xfId="0" applyFont="1" applyFill="1" applyBorder="1" applyAlignment="1">
      <alignment horizontal="left" vertical="center" wrapText="1"/>
    </xf>
    <xf numFmtId="0" fontId="9" fillId="4" borderId="7" xfId="0" applyFont="1" applyFill="1" applyBorder="1" applyAlignment="1">
      <alignment horizontal="center" vertical="top"/>
    </xf>
    <xf numFmtId="0" fontId="30" fillId="4" borderId="1" xfId="1" applyFont="1" applyFill="1" applyBorder="1" applyAlignment="1">
      <alignment vertical="top" wrapText="1"/>
    </xf>
    <xf numFmtId="0" fontId="30" fillId="0" borderId="1" xfId="1" applyFont="1" applyBorder="1" applyAlignment="1">
      <alignment wrapText="1"/>
    </xf>
    <xf numFmtId="0" fontId="16" fillId="4" borderId="1" xfId="0" applyFont="1" applyFill="1" applyBorder="1" applyAlignment="1">
      <alignment vertical="top" wrapText="1"/>
    </xf>
    <xf numFmtId="0" fontId="16" fillId="4" borderId="1" xfId="0" applyFont="1" applyFill="1" applyBorder="1" applyAlignment="1">
      <alignment horizontal="right" vertical="top"/>
    </xf>
    <xf numFmtId="4" fontId="17" fillId="4" borderId="1" xfId="0" applyNumberFormat="1" applyFont="1" applyFill="1" applyBorder="1" applyAlignment="1">
      <alignment vertical="top"/>
    </xf>
    <xf numFmtId="0" fontId="4" fillId="4" borderId="1" xfId="1" applyFill="1" applyBorder="1" applyAlignment="1">
      <alignment wrapText="1"/>
    </xf>
    <xf numFmtId="0" fontId="16" fillId="4" borderId="10" xfId="0" applyFont="1" applyFill="1" applyBorder="1" applyAlignment="1">
      <alignment vertical="top" wrapText="1"/>
    </xf>
    <xf numFmtId="0" fontId="0" fillId="0" borderId="2" xfId="0" applyBorder="1" applyAlignment="1">
      <alignment horizontal="center"/>
    </xf>
    <xf numFmtId="0" fontId="3" fillId="0" borderId="3" xfId="0" applyFont="1" applyBorder="1" applyAlignment="1">
      <alignment vertical="center"/>
    </xf>
    <xf numFmtId="0" fontId="0" fillId="0" borderId="0" xfId="0" applyAlignment="1">
      <alignment horizontal="left" wrapText="1"/>
    </xf>
    <xf numFmtId="0" fontId="0" fillId="0" borderId="0" xfId="0" applyAlignment="1">
      <alignment horizontal="left"/>
    </xf>
    <xf numFmtId="0" fontId="0" fillId="0" borderId="0" xfId="0" applyAlignment="1">
      <alignment wrapText="1"/>
    </xf>
    <xf numFmtId="0" fontId="14" fillId="5" borderId="6" xfId="0" applyFont="1" applyFill="1" applyBorder="1" applyAlignment="1">
      <alignment horizontal="center"/>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3" xfId="0" applyFont="1" applyFill="1" applyBorder="1" applyAlignment="1">
      <alignment horizontal="center" vertical="center"/>
    </xf>
    <xf numFmtId="0" fontId="8" fillId="5" borderId="2" xfId="0" applyFont="1" applyFill="1" applyBorder="1" applyAlignment="1">
      <alignment horizontal="center"/>
    </xf>
    <xf numFmtId="0" fontId="8" fillId="5" borderId="6" xfId="0" applyFont="1" applyFill="1" applyBorder="1" applyAlignment="1">
      <alignment horizontal="center"/>
    </xf>
    <xf numFmtId="0" fontId="8" fillId="5" borderId="3" xfId="0" applyFont="1" applyFill="1" applyBorder="1" applyAlignment="1">
      <alignment horizontal="center"/>
    </xf>
    <xf numFmtId="0" fontId="21" fillId="7" borderId="2" xfId="0" applyFont="1" applyFill="1" applyBorder="1" applyAlignment="1">
      <alignment horizontal="center" vertical="center"/>
    </xf>
    <xf numFmtId="0" fontId="21" fillId="7" borderId="6" xfId="0" applyFont="1" applyFill="1" applyBorder="1" applyAlignment="1">
      <alignment horizontal="center" vertical="center"/>
    </xf>
    <xf numFmtId="0" fontId="21" fillId="7" borderId="3" xfId="0" applyFont="1" applyFill="1" applyBorder="1" applyAlignment="1">
      <alignment horizontal="center" vertical="center"/>
    </xf>
    <xf numFmtId="0" fontId="7" fillId="8" borderId="2" xfId="0" applyFont="1" applyFill="1" applyBorder="1" applyAlignment="1">
      <alignment horizontal="center" vertical="top" wrapText="1"/>
    </xf>
    <xf numFmtId="0" fontId="7" fillId="8" borderId="6" xfId="0" applyFont="1" applyFill="1" applyBorder="1" applyAlignment="1">
      <alignment horizontal="center" vertical="top" wrapText="1"/>
    </xf>
    <xf numFmtId="0" fontId="7" fillId="8" borderId="3" xfId="0" applyFont="1" applyFill="1" applyBorder="1" applyAlignment="1">
      <alignment horizontal="center" vertical="top" wrapText="1"/>
    </xf>
    <xf numFmtId="0" fontId="13" fillId="2" borderId="2"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3" xfId="0" applyFont="1" applyFill="1" applyBorder="1" applyAlignment="1">
      <alignment horizontal="center" vertical="center"/>
    </xf>
    <xf numFmtId="0" fontId="7" fillId="7" borderId="2" xfId="0" applyFont="1" applyFill="1" applyBorder="1" applyAlignment="1">
      <alignment horizontal="center" vertical="top" wrapText="1"/>
    </xf>
    <xf numFmtId="0" fontId="7" fillId="7" borderId="6" xfId="0" applyFont="1" applyFill="1" applyBorder="1" applyAlignment="1">
      <alignment horizontal="center" vertical="top" wrapText="1"/>
    </xf>
    <xf numFmtId="0" fontId="7" fillId="7" borderId="3" xfId="0" applyFont="1" applyFill="1" applyBorder="1" applyAlignment="1">
      <alignment horizontal="center" vertical="top" wrapText="1"/>
    </xf>
    <xf numFmtId="4" fontId="9" fillId="10" borderId="1" xfId="0" applyNumberFormat="1" applyFont="1" applyFill="1" applyBorder="1" applyAlignment="1">
      <alignment horizontal="center" vertical="top"/>
    </xf>
    <xf numFmtId="0" fontId="22" fillId="4" borderId="8" xfId="0" applyFont="1" applyFill="1" applyBorder="1" applyAlignment="1">
      <alignment horizontal="center"/>
    </xf>
    <xf numFmtId="0" fontId="22" fillId="4" borderId="9" xfId="0" applyFont="1" applyFill="1" applyBorder="1" applyAlignment="1">
      <alignment horizontal="center"/>
    </xf>
    <xf numFmtId="0" fontId="14" fillId="10" borderId="1" xfId="0" applyFont="1" applyFill="1" applyBorder="1" applyAlignment="1">
      <alignment horizontal="center" vertical="top" wrapText="1"/>
    </xf>
    <xf numFmtId="0" fontId="9" fillId="11" borderId="2" xfId="2" applyFont="1" applyFill="1" applyBorder="1" applyAlignment="1">
      <alignment horizontal="center" vertical="center" wrapText="1"/>
    </xf>
    <xf numFmtId="0" fontId="9" fillId="11" borderId="6" xfId="2" applyFont="1" applyFill="1" applyBorder="1" applyAlignment="1">
      <alignment horizontal="center" vertical="center" wrapText="1"/>
    </xf>
    <xf numFmtId="0" fontId="9" fillId="11" borderId="3" xfId="2" applyFont="1" applyFill="1" applyBorder="1" applyAlignment="1">
      <alignment horizontal="center" vertical="center" wrapText="1"/>
    </xf>
    <xf numFmtId="0" fontId="13" fillId="2" borderId="1" xfId="0" applyFont="1" applyFill="1" applyBorder="1" applyAlignment="1">
      <alignment horizontal="center" vertical="center"/>
    </xf>
    <xf numFmtId="16" fontId="16" fillId="0" borderId="1" xfId="0" applyNumberFormat="1" applyFont="1" applyBorder="1" applyAlignment="1">
      <alignment vertical="top"/>
    </xf>
    <xf numFmtId="0" fontId="4" fillId="0" borderId="1" xfId="1" applyBorder="1" applyAlignment="1">
      <alignment vertical="top" wrapText="1"/>
    </xf>
    <xf numFmtId="0" fontId="9" fillId="0" borderId="1" xfId="0" applyFont="1" applyBorder="1" applyAlignment="1">
      <alignment wrapText="1"/>
    </xf>
    <xf numFmtId="0" fontId="16" fillId="0" borderId="1" xfId="0" applyFont="1" applyBorder="1" applyAlignment="1">
      <alignment vertical="top"/>
    </xf>
    <xf numFmtId="3" fontId="16" fillId="0" borderId="1" xfId="0" applyNumberFormat="1" applyFont="1" applyBorder="1" applyAlignment="1">
      <alignment horizontal="right" vertical="top" wrapText="1"/>
    </xf>
    <xf numFmtId="0" fontId="16" fillId="0" borderId="1" xfId="0" applyFont="1" applyBorder="1" applyAlignment="1">
      <alignment vertical="top" wrapText="1"/>
    </xf>
    <xf numFmtId="0" fontId="9" fillId="0" borderId="1" xfId="0" applyFont="1" applyBorder="1" applyAlignment="1">
      <alignment vertical="center" wrapText="1"/>
    </xf>
    <xf numFmtId="0" fontId="9" fillId="0" borderId="1" xfId="0" applyFont="1" applyBorder="1" applyAlignment="1">
      <alignment vertical="top"/>
    </xf>
    <xf numFmtId="0" fontId="8" fillId="4" borderId="1" xfId="0" applyFont="1" applyFill="1" applyBorder="1" applyAlignment="1">
      <alignment horizontal="center"/>
    </xf>
  </cellXfs>
  <cellStyles count="4">
    <cellStyle name="Гиперссылка" xfId="1" builtinId="8"/>
    <cellStyle name="Обычный" xfId="0" builtinId="0"/>
    <cellStyle name="Обычный 2" xfId="2"/>
    <cellStyle name="Обычный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werstakoff.ru/catalog/item1334.html" TargetMode="External"/><Relationship Id="rId18" Type="http://schemas.openxmlformats.org/officeDocument/2006/relationships/hyperlink" Target="https://zakazat-mebel.ru/catalog/shkoly-mebel/stulya-shkolnye/reguliruemye-stulya-dlya-shkoly/stul-ekstra-r-sigma-4-6-gr-/?sphrase_id=1279496" TargetMode="External"/><Relationship Id="rId26" Type="http://schemas.openxmlformats.org/officeDocument/2006/relationships/hyperlink" Target="https://www.foroffice.ru/products/description/171362.html" TargetMode="External"/><Relationship Id="rId39" Type="http://schemas.openxmlformats.org/officeDocument/2006/relationships/printerSettings" Target="../printerSettings/printerSettings2.bin"/><Relationship Id="rId21" Type="http://schemas.openxmlformats.org/officeDocument/2006/relationships/hyperlink" Target="http://samara.ortomedtehnika.ru/product/" TargetMode="External"/><Relationship Id="rId34" Type="http://schemas.openxmlformats.org/officeDocument/2006/relationships/hyperlink" Target="https://magicrm.ru/catalog/sensornaya_integratsiya/1650/" TargetMode="External"/><Relationship Id="rId7" Type="http://schemas.openxmlformats.org/officeDocument/2006/relationships/hyperlink" Target="https://vladivostok.stalkersafe.ru/catalog/proizvodstvennaya_mebel/verstaki_serii_expert_ws/verstaki_slesarnye_expert_ws/3161/" TargetMode="External"/><Relationship Id="rId12" Type="http://schemas.openxmlformats.org/officeDocument/2006/relationships/hyperlink" Target="https://uchebnoe-oborudovanie.com/products/drel-shurupovert" TargetMode="External"/><Relationship Id="rId17" Type="http://schemas.openxmlformats.org/officeDocument/2006/relationships/hyperlink" Target="http://samara.ortomedtehnika.ru/product/" TargetMode="External"/><Relationship Id="rId25" Type="http://schemas.openxmlformats.org/officeDocument/2006/relationships/hyperlink" Target="https://www.dns-shop.ru/product/ebd3a6b7f9511b80/215-monoblok-hp-200-g4-261r3es/" TargetMode="External"/><Relationship Id="rId33" Type="http://schemas.openxmlformats.org/officeDocument/2006/relationships/hyperlink" Target="https://musmag.com/magazin/behringer-mpa40bt.html" TargetMode="External"/><Relationship Id="rId38" Type="http://schemas.openxmlformats.org/officeDocument/2006/relationships/hyperlink" Target="https://khabarovsk.express-office.ru/catalog/chairs/staff-chairs/kreslo-chairman-696-lt-tkan-c-3-chernaya-setka-tw-04-seraya/" TargetMode="External"/><Relationship Id="rId2" Type="http://schemas.openxmlformats.org/officeDocument/2006/relationships/hyperlink" Target="http://www.vseinstrumenti.ru/stroitelnaya-tehnika-i-oborudovanie/malyarnoe/ustanovki/kalibr/okrasochniy-apparat-bezvozdushnogo-raspyleniya-kalibr-abr-650-00000049778/" TargetMode="External"/><Relationship Id="rId16" Type="http://schemas.openxmlformats.org/officeDocument/2006/relationships/hyperlink" Target="http://samara.ortomedtehnika/ru/product/sensornyy-tonnel-gusenitsa-124-65-45/" TargetMode="External"/><Relationship Id="rId20" Type="http://schemas.openxmlformats.org/officeDocument/2006/relationships/hyperlink" Target="http://samara.ortomedtehnika.ru/product/" TargetMode="External"/><Relationship Id="rId29" Type="http://schemas.openxmlformats.org/officeDocument/2006/relationships/hyperlink" Target="http://class-edu/ru/?e=53&amp;iid=5913633682" TargetMode="External"/><Relationship Id="rId1" Type="http://schemas.openxmlformats.org/officeDocument/2006/relationships/hyperlink" Target="https://vunder-kids.ru/catalog/mozaika-i-pazly/logopedicheskiy-nabor-govoryusha-lyuks/" TargetMode="External"/><Relationship Id="rId6" Type="http://schemas.openxmlformats.org/officeDocument/2006/relationships/hyperlink" Target="https://www.vrnlab.ru/catalog_item/elb-160-034-01/" TargetMode="External"/><Relationship Id="rId11" Type="http://schemas.openxmlformats.org/officeDocument/2006/relationships/hyperlink" Target="https://n-72.ru/catalog/product/komplekt_vesyelyy_tuesok_12572.html" TargetMode="External"/><Relationship Id="rId24" Type="http://schemas.openxmlformats.org/officeDocument/2006/relationships/hyperlink" Target="https://school.cnc-tehnologi.ru/" TargetMode="External"/><Relationship Id="rId32" Type="http://schemas.openxmlformats.org/officeDocument/2006/relationships/hyperlink" Target="https://n-72.ru/catalog/product/dvigatelno_razvivayushchiy_kompleks.html" TargetMode="External"/><Relationship Id="rId37" Type="http://schemas.openxmlformats.org/officeDocument/2006/relationships/hyperlink" Target="https://khabarovsk.express-office.ru/catalog/stoly/kompyuternye-stoly/kompyuternyy-stol-kst-21-1-kst-21-1/" TargetMode="External"/><Relationship Id="rId5" Type="http://schemas.openxmlformats.org/officeDocument/2006/relationships/hyperlink" Target="https://cybermart.de/shlifovalnye-i-polirovalnye-mashiny/114510-zatochnoj-stanok-tormek-t-8.html?utm_source=market.yandex.ru&amp;utm_term=114510&amp;ymclid=16120807120302931253200001" TargetMode="External"/><Relationship Id="rId15" Type="http://schemas.openxmlformats.org/officeDocument/2006/relationships/hyperlink" Target="http://int-vision.ru/matrica" TargetMode="External"/><Relationship Id="rId23" Type="http://schemas.openxmlformats.org/officeDocument/2006/relationships/hyperlink" Target="https://myalma.ru/stol-psikhologa-defektologa-alma-pro/" TargetMode="External"/><Relationship Id="rId28" Type="http://schemas.openxmlformats.org/officeDocument/2006/relationships/hyperlink" Target="https://market.yandex.ru/product--mfu-lazernoe-hp-laser-mfp-137fnw-ch-b-a4/470165291?cpc=9qC0Ibs0PHXWfkmJpGb6Y2RTpQKVkFVlkQ5dZQ5fyulSx3NAU-wI1ydMblXAzPKjtbDHKlK1t5b2k1uOUygCCjQnnApI-woNFUeiGy7YilG4TtxwTFXiNCaxBpsYPr13&amp;clid=703&amp;sku=100751067729&amp;offerid=zVwYZW8VHpFy6bwR-iOi8A&amp;cpa=1" TargetMode="External"/><Relationship Id="rId36" Type="http://schemas.openxmlformats.org/officeDocument/2006/relationships/hyperlink" Target="https://megacityshop.ru/goods/IT-1PN-Stol-uchenicheskij-dvuhmestnyj-reguliruemyj-s-naklonnoj-stoleshnicej-MDF-buk?mod_id=285867864" TargetMode="External"/><Relationship Id="rId10" Type="http://schemas.openxmlformats.org/officeDocument/2006/relationships/hyperlink" Target="https://n-72.ru/catalog/product/stend_v_shkolu_velikie_kompozitory_i_muzykanty_3kh0_5_m.html" TargetMode="External"/><Relationship Id="rId19" Type="http://schemas.openxmlformats.org/officeDocument/2006/relationships/hyperlink" Target="http://samara.ortomedtehnika.ru/product/" TargetMode="External"/><Relationship Id="rId31" Type="http://schemas.openxmlformats.org/officeDocument/2006/relationships/hyperlink" Target="https://vseinstrumenti.ru/" TargetMode="External"/><Relationship Id="rId4" Type="http://schemas.openxmlformats.org/officeDocument/2006/relationships/hyperlink" Target="http://vseinstrumenti.ru/stroitenaya-tehnika-i-oborudovanie/dlya-rabot-na-vysote/podmosty/krause/corda-916198/" TargetMode="External"/><Relationship Id="rId9" Type="http://schemas.openxmlformats.org/officeDocument/2006/relationships/hyperlink" Target="https://www.dns-shop.ru/product/" TargetMode="External"/><Relationship Id="rId14" Type="http://schemas.openxmlformats.org/officeDocument/2006/relationships/hyperlink" Target="http://uchebnoe-oborudovanie/" TargetMode="External"/><Relationship Id="rId22" Type="http://schemas.openxmlformats.org/officeDocument/2006/relationships/hyperlink" Target="http://samara.ortomedtehnika.ru/product/" TargetMode="External"/><Relationship Id="rId27" Type="http://schemas.openxmlformats.org/officeDocument/2006/relationships/hyperlink" Target="https://products.playstand.ru/sandbox" TargetMode="External"/><Relationship Id="rId30" Type="http://schemas.openxmlformats.org/officeDocument/2006/relationships/hyperlink" Target="http://uchebnoe-oborudovanie/" TargetMode="External"/><Relationship Id="rId35" Type="http://schemas.openxmlformats.org/officeDocument/2006/relationships/hyperlink" Target="https://megacityshop.ru/goods/LSOSh-29-Stul-uchenicheskij-reguliruemyj-Plastik-dvuhslojnyj-quot-DYShAShhIJ-quot-4?from=YmVk&amp;mod_id=286801299" TargetMode="External"/><Relationship Id="rId8" Type="http://schemas.openxmlformats.org/officeDocument/2006/relationships/hyperlink" Target="https://royal-sport.ru/trenazhery/trenazhery-dlja-invalidov/obuchenie-hodbe/gorka-dlja-hodby-reabilitacionnaja/" TargetMode="External"/><Relationship Id="rId3" Type="http://schemas.openxmlformats.org/officeDocument/2006/relationships/hyperlink" Target="http://uchebnoe-oborudovanie.com/products/stroitelnyi-pylesos-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tabSelected="1" topLeftCell="A5" zoomScale="78" zoomScaleNormal="78" workbookViewId="0">
      <selection activeCell="G22" sqref="G22"/>
    </sheetView>
  </sheetViews>
  <sheetFormatPr defaultColWidth="8.85546875" defaultRowHeight="15" x14ac:dyDescent="0.25"/>
  <cols>
    <col min="2" max="2" width="98.42578125" customWidth="1"/>
    <col min="3" max="3" width="20" customWidth="1"/>
  </cols>
  <sheetData>
    <row r="1" spans="1:6" x14ac:dyDescent="0.25">
      <c r="F1" s="1" t="s">
        <v>0</v>
      </c>
    </row>
    <row r="3" spans="1:6" x14ac:dyDescent="0.25">
      <c r="F3" s="2" t="s">
        <v>1</v>
      </c>
    </row>
    <row r="6" spans="1:6" x14ac:dyDescent="0.25">
      <c r="A6" t="s">
        <v>2</v>
      </c>
    </row>
    <row r="7" spans="1:6" ht="58.5" customHeight="1" x14ac:dyDescent="0.25">
      <c r="A7" s="282" t="s">
        <v>86</v>
      </c>
      <c r="B7" s="283"/>
    </row>
    <row r="9" spans="1:6" ht="42" customHeight="1" x14ac:dyDescent="0.25">
      <c r="A9" s="282" t="s">
        <v>24</v>
      </c>
      <c r="B9" s="282"/>
      <c r="C9" s="282"/>
      <c r="D9" s="10"/>
      <c r="E9" s="10"/>
      <c r="F9" s="10"/>
    </row>
    <row r="10" spans="1:6" ht="14.1" customHeight="1" x14ac:dyDescent="0.25">
      <c r="A10" s="10"/>
      <c r="B10" s="10"/>
      <c r="C10" s="10"/>
      <c r="D10" s="10"/>
      <c r="E10" s="10"/>
      <c r="F10" s="10"/>
    </row>
    <row r="12" spans="1:6" x14ac:dyDescent="0.25">
      <c r="A12" s="1" t="s">
        <v>3</v>
      </c>
    </row>
    <row r="14" spans="1:6" s="3" customFormat="1" x14ac:dyDescent="0.25">
      <c r="A14" s="4" t="s">
        <v>4</v>
      </c>
      <c r="B14" s="4" t="s">
        <v>5</v>
      </c>
      <c r="C14" s="4" t="s">
        <v>6</v>
      </c>
    </row>
    <row r="15" spans="1:6" s="5" customFormat="1" x14ac:dyDescent="0.25">
      <c r="A15" s="6">
        <v>1</v>
      </c>
      <c r="B15" s="7" t="s">
        <v>92</v>
      </c>
      <c r="C15" s="16">
        <f>Инфралист!J25</f>
        <v>2766503</v>
      </c>
    </row>
    <row r="16" spans="1:6" s="5" customFormat="1" x14ac:dyDescent="0.25">
      <c r="A16" s="6">
        <v>2</v>
      </c>
      <c r="B16" s="7" t="s">
        <v>7</v>
      </c>
      <c r="C16" s="16">
        <f>Инфралист!J57</f>
        <v>320270</v>
      </c>
    </row>
    <row r="17" spans="1:3" s="5" customFormat="1" x14ac:dyDescent="0.25">
      <c r="A17" s="6">
        <v>3</v>
      </c>
      <c r="B17" s="7" t="s">
        <v>87</v>
      </c>
      <c r="C17" s="16">
        <f>Инфралист!J56</f>
        <v>2085206</v>
      </c>
    </row>
    <row r="18" spans="1:3" s="5" customFormat="1" x14ac:dyDescent="0.25">
      <c r="A18" s="280">
        <v>4</v>
      </c>
      <c r="B18" s="281" t="s">
        <v>235</v>
      </c>
      <c r="C18" s="16">
        <f>Инфралист!J73</f>
        <v>432097</v>
      </c>
    </row>
    <row r="19" spans="1:3" s="5" customFormat="1" x14ac:dyDescent="0.25">
      <c r="A19" s="280">
        <v>5</v>
      </c>
      <c r="B19" s="281" t="s">
        <v>236</v>
      </c>
      <c r="C19" s="16">
        <f>Инфралист!J65</f>
        <v>1842239</v>
      </c>
    </row>
    <row r="20" spans="1:3" x14ac:dyDescent="0.25">
      <c r="A20" s="11" t="s">
        <v>8</v>
      </c>
      <c r="B20" s="12"/>
      <c r="C20" s="17">
        <f>SUM(C15:C19)</f>
        <v>7446315</v>
      </c>
    </row>
    <row r="22" spans="1:3" s="8" customFormat="1" x14ac:dyDescent="0.25">
      <c r="A22" s="8" t="s">
        <v>9</v>
      </c>
    </row>
    <row r="26" spans="1:3" x14ac:dyDescent="0.25">
      <c r="A26" s="1" t="s">
        <v>10</v>
      </c>
    </row>
    <row r="27" spans="1:3" x14ac:dyDescent="0.25">
      <c r="A27" s="284" t="s">
        <v>26</v>
      </c>
      <c r="B27" s="284"/>
      <c r="C27" s="284"/>
    </row>
    <row r="28" spans="1:3" x14ac:dyDescent="0.25">
      <c r="A28" s="1" t="s">
        <v>11</v>
      </c>
    </row>
    <row r="29" spans="1:3" x14ac:dyDescent="0.25">
      <c r="A29" s="284" t="s">
        <v>25</v>
      </c>
      <c r="B29" s="284"/>
      <c r="C29" s="284"/>
    </row>
    <row r="30" spans="1:3" x14ac:dyDescent="0.25">
      <c r="A30" s="1" t="s">
        <v>12</v>
      </c>
    </row>
    <row r="31" spans="1:3" x14ac:dyDescent="0.25">
      <c r="A31" s="284"/>
      <c r="B31" s="284"/>
      <c r="C31" s="284"/>
    </row>
  </sheetData>
  <mergeCells count="5">
    <mergeCell ref="A9:C9"/>
    <mergeCell ref="A7:B7"/>
    <mergeCell ref="A27:C27"/>
    <mergeCell ref="A29:C29"/>
    <mergeCell ref="A31:C31"/>
  </mergeCells>
  <pageMargins left="0.7" right="0.7" top="0.75" bottom="0.7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60"/>
  <sheetViews>
    <sheetView topLeftCell="A64" zoomScale="43" zoomScaleNormal="42" zoomScaleSheetLayoutView="50" workbookViewId="0">
      <selection activeCell="J76" sqref="J76"/>
    </sheetView>
  </sheetViews>
  <sheetFormatPr defaultColWidth="9.140625" defaultRowHeight="23.25" x14ac:dyDescent="0.25"/>
  <cols>
    <col min="1" max="1" width="8.42578125" style="171" customWidth="1"/>
    <col min="2" max="2" width="7" style="171" customWidth="1"/>
    <col min="3" max="3" width="8.140625" style="171" customWidth="1"/>
    <col min="4" max="4" width="77.85546875" style="171" customWidth="1"/>
    <col min="5" max="5" width="145.42578125" style="171" customWidth="1"/>
    <col min="6" max="6" width="49.42578125" style="171" customWidth="1"/>
    <col min="7" max="7" width="16" style="171" customWidth="1"/>
    <col min="8" max="8" width="11.140625" style="172" customWidth="1"/>
    <col min="9" max="9" width="25.85546875" style="171" customWidth="1"/>
    <col min="10" max="10" width="28.5703125" style="171" customWidth="1"/>
    <col min="11" max="11" width="39.5703125" style="9" customWidth="1"/>
    <col min="12" max="16384" width="9.140625" style="9"/>
  </cols>
  <sheetData>
    <row r="1" spans="1:12" s="14" customFormat="1" ht="123" customHeight="1" x14ac:dyDescent="0.25">
      <c r="A1" s="43" t="s">
        <v>13</v>
      </c>
      <c r="B1" s="43" t="s">
        <v>14</v>
      </c>
      <c r="C1" s="43" t="s">
        <v>15</v>
      </c>
      <c r="D1" s="43" t="s">
        <v>16</v>
      </c>
      <c r="E1" s="43" t="s">
        <v>17</v>
      </c>
      <c r="F1" s="43" t="s">
        <v>18</v>
      </c>
      <c r="G1" s="43" t="s">
        <v>19</v>
      </c>
      <c r="H1" s="44" t="s">
        <v>20</v>
      </c>
      <c r="I1" s="43" t="s">
        <v>21</v>
      </c>
      <c r="J1" s="43" t="s">
        <v>6</v>
      </c>
      <c r="K1" s="13" t="s">
        <v>22</v>
      </c>
    </row>
    <row r="2" spans="1:12" s="20" customFormat="1" ht="37.5" customHeight="1" x14ac:dyDescent="0.25">
      <c r="A2" s="21">
        <v>1</v>
      </c>
      <c r="B2" s="21"/>
      <c r="C2" s="21" t="s">
        <v>28</v>
      </c>
      <c r="D2" s="45"/>
      <c r="E2" s="21" t="s">
        <v>88</v>
      </c>
      <c r="F2" s="21"/>
      <c r="G2" s="46"/>
      <c r="H2" s="47"/>
      <c r="I2" s="48"/>
      <c r="J2" s="49"/>
      <c r="K2" s="19"/>
    </row>
    <row r="3" spans="1:12" s="15" customFormat="1" ht="31.5" customHeight="1" x14ac:dyDescent="0.35">
      <c r="A3" s="50" t="s">
        <v>49</v>
      </c>
      <c r="B3" s="285" t="s">
        <v>132</v>
      </c>
      <c r="C3" s="285"/>
      <c r="D3" s="285"/>
      <c r="E3" s="285"/>
      <c r="F3" s="51"/>
      <c r="G3" s="52"/>
      <c r="H3" s="53"/>
      <c r="I3" s="53"/>
      <c r="J3" s="54"/>
      <c r="K3" s="35"/>
      <c r="L3" s="22"/>
    </row>
    <row r="4" spans="1:12" s="14" customFormat="1" ht="168.6" customHeight="1" x14ac:dyDescent="0.35">
      <c r="A4" s="55" t="s">
        <v>50</v>
      </c>
      <c r="B4" s="43"/>
      <c r="C4" s="43" t="s">
        <v>182</v>
      </c>
      <c r="D4" s="62" t="s">
        <v>133</v>
      </c>
      <c r="E4" s="56" t="s">
        <v>135</v>
      </c>
      <c r="F4" s="63" t="s">
        <v>136</v>
      </c>
      <c r="G4" s="58" t="s">
        <v>23</v>
      </c>
      <c r="H4" s="59">
        <v>1</v>
      </c>
      <c r="I4" s="60">
        <v>46000</v>
      </c>
      <c r="J4" s="61">
        <f t="shared" ref="J4:J6" si="0">H4*I4</f>
        <v>46000</v>
      </c>
      <c r="K4" s="37" t="s">
        <v>137</v>
      </c>
    </row>
    <row r="5" spans="1:12" s="14" customFormat="1" ht="69" customHeight="1" x14ac:dyDescent="0.35">
      <c r="A5" s="55" t="s">
        <v>51</v>
      </c>
      <c r="B5" s="43"/>
      <c r="C5" s="43" t="s">
        <v>182</v>
      </c>
      <c r="D5" s="64" t="s">
        <v>138</v>
      </c>
      <c r="E5" s="56" t="s">
        <v>139</v>
      </c>
      <c r="F5" s="57" t="s">
        <v>140</v>
      </c>
      <c r="G5" s="58" t="s">
        <v>23</v>
      </c>
      <c r="H5" s="59">
        <v>2</v>
      </c>
      <c r="I5" s="55">
        <v>34000</v>
      </c>
      <c r="J5" s="61">
        <f t="shared" si="0"/>
        <v>68000</v>
      </c>
      <c r="K5" s="26" t="s">
        <v>141</v>
      </c>
    </row>
    <row r="6" spans="1:12" s="14" customFormat="1" ht="54.75" customHeight="1" x14ac:dyDescent="0.35">
      <c r="A6" s="55" t="s">
        <v>52</v>
      </c>
      <c r="B6" s="43"/>
      <c r="C6" s="43" t="s">
        <v>182</v>
      </c>
      <c r="D6" s="65" t="s">
        <v>142</v>
      </c>
      <c r="E6" s="56" t="s">
        <v>143</v>
      </c>
      <c r="F6" s="66" t="s">
        <v>142</v>
      </c>
      <c r="G6" s="58" t="s">
        <v>23</v>
      </c>
      <c r="H6" s="59">
        <v>1</v>
      </c>
      <c r="I6" s="60">
        <v>18799</v>
      </c>
      <c r="J6" s="61">
        <f t="shared" si="0"/>
        <v>18799</v>
      </c>
      <c r="K6" s="26" t="s">
        <v>144</v>
      </c>
    </row>
    <row r="7" spans="1:12" s="14" customFormat="1" ht="37.5" customHeight="1" x14ac:dyDescent="0.35">
      <c r="A7" s="55"/>
      <c r="B7" s="216"/>
      <c r="C7" s="217"/>
      <c r="D7" s="218"/>
      <c r="E7" s="174"/>
      <c r="F7" s="219"/>
      <c r="G7" s="220"/>
      <c r="H7" s="198"/>
      <c r="I7" s="221" t="s">
        <v>205</v>
      </c>
      <c r="J7" s="222">
        <f>SUM(J4:J6)</f>
        <v>132799</v>
      </c>
      <c r="K7" s="26"/>
    </row>
    <row r="8" spans="1:12" s="14" customFormat="1" x14ac:dyDescent="0.25">
      <c r="A8" s="69" t="s">
        <v>99</v>
      </c>
      <c r="B8" s="286" t="s">
        <v>89</v>
      </c>
      <c r="C8" s="287"/>
      <c r="D8" s="287"/>
      <c r="E8" s="287"/>
      <c r="F8" s="287"/>
      <c r="G8" s="288"/>
      <c r="H8" s="70"/>
      <c r="I8" s="71"/>
      <c r="J8" s="72"/>
      <c r="K8" s="25"/>
    </row>
    <row r="9" spans="1:12" s="14" customFormat="1" ht="141.94999999999999" customHeight="1" x14ac:dyDescent="0.35">
      <c r="A9" s="73" t="s">
        <v>55</v>
      </c>
      <c r="B9" s="55"/>
      <c r="C9" s="55" t="s">
        <v>182</v>
      </c>
      <c r="D9" s="74" t="s">
        <v>54</v>
      </c>
      <c r="E9" s="56" t="s">
        <v>148</v>
      </c>
      <c r="F9" s="75" t="s">
        <v>147</v>
      </c>
      <c r="G9" s="58" t="s">
        <v>23</v>
      </c>
      <c r="H9" s="59">
        <v>4</v>
      </c>
      <c r="I9" s="60">
        <v>6210</v>
      </c>
      <c r="J9" s="61">
        <f>H9*I9</f>
        <v>24840</v>
      </c>
      <c r="K9" s="38" t="s">
        <v>149</v>
      </c>
    </row>
    <row r="10" spans="1:12" s="14" customFormat="1" ht="156.6" customHeight="1" x14ac:dyDescent="0.35">
      <c r="A10" s="55" t="s">
        <v>56</v>
      </c>
      <c r="B10" s="55"/>
      <c r="C10" s="55" t="s">
        <v>182</v>
      </c>
      <c r="D10" s="67" t="s">
        <v>150</v>
      </c>
      <c r="E10" s="63" t="s">
        <v>151</v>
      </c>
      <c r="F10" s="76" t="s">
        <v>152</v>
      </c>
      <c r="G10" s="58" t="s">
        <v>23</v>
      </c>
      <c r="H10" s="59">
        <v>4</v>
      </c>
      <c r="I10" s="77">
        <v>5800</v>
      </c>
      <c r="J10" s="61">
        <f t="shared" ref="J10:J13" si="1">H10*I10</f>
        <v>23200</v>
      </c>
      <c r="K10" s="26" t="s">
        <v>134</v>
      </c>
    </row>
    <row r="11" spans="1:12" s="14" customFormat="1" ht="174.6" customHeight="1" x14ac:dyDescent="0.35">
      <c r="A11" s="55" t="s">
        <v>57</v>
      </c>
      <c r="B11" s="55"/>
      <c r="C11" s="55" t="s">
        <v>182</v>
      </c>
      <c r="D11" s="67" t="s">
        <v>153</v>
      </c>
      <c r="E11" s="56" t="s">
        <v>154</v>
      </c>
      <c r="F11" s="76" t="s">
        <v>155</v>
      </c>
      <c r="G11" s="58" t="s">
        <v>23</v>
      </c>
      <c r="H11" s="59">
        <v>4</v>
      </c>
      <c r="I11" s="68">
        <v>2380</v>
      </c>
      <c r="J11" s="61">
        <f t="shared" si="1"/>
        <v>9520</v>
      </c>
      <c r="K11" s="26" t="s">
        <v>156</v>
      </c>
    </row>
    <row r="12" spans="1:12" s="14" customFormat="1" ht="91.5" customHeight="1" x14ac:dyDescent="0.35">
      <c r="A12" s="55" t="s">
        <v>58</v>
      </c>
      <c r="B12" s="55"/>
      <c r="C12" s="55" t="s">
        <v>182</v>
      </c>
      <c r="D12" s="78" t="s">
        <v>157</v>
      </c>
      <c r="E12" s="56" t="s">
        <v>158</v>
      </c>
      <c r="F12" s="79" t="s">
        <v>159</v>
      </c>
      <c r="G12" s="58" t="s">
        <v>23</v>
      </c>
      <c r="H12" s="59">
        <v>1</v>
      </c>
      <c r="I12" s="68">
        <v>60901</v>
      </c>
      <c r="J12" s="61">
        <f t="shared" si="1"/>
        <v>60901</v>
      </c>
      <c r="K12" s="26" t="s">
        <v>160</v>
      </c>
    </row>
    <row r="13" spans="1:12" s="14" customFormat="1" ht="354.75" customHeight="1" x14ac:dyDescent="0.25">
      <c r="A13" s="55" t="s">
        <v>59</v>
      </c>
      <c r="B13" s="55"/>
      <c r="C13" s="55" t="s">
        <v>182</v>
      </c>
      <c r="D13" s="67" t="s">
        <v>161</v>
      </c>
      <c r="E13" s="56" t="s">
        <v>162</v>
      </c>
      <c r="F13" s="80" t="s">
        <v>183</v>
      </c>
      <c r="G13" s="58" t="s">
        <v>23</v>
      </c>
      <c r="H13" s="59">
        <v>1</v>
      </c>
      <c r="I13" s="81">
        <v>866000</v>
      </c>
      <c r="J13" s="61">
        <f t="shared" si="1"/>
        <v>866000</v>
      </c>
      <c r="K13" s="26" t="s">
        <v>184</v>
      </c>
    </row>
    <row r="14" spans="1:12" s="241" customFormat="1" ht="91.5" customHeight="1" x14ac:dyDescent="0.25">
      <c r="A14" s="269"/>
      <c r="B14" s="235"/>
      <c r="C14" s="235"/>
      <c r="D14" s="270" t="s">
        <v>202</v>
      </c>
      <c r="E14" s="260" t="s">
        <v>214</v>
      </c>
      <c r="F14" s="271" t="s">
        <v>212</v>
      </c>
      <c r="G14" s="122" t="s">
        <v>23</v>
      </c>
      <c r="H14" s="238">
        <v>1</v>
      </c>
      <c r="I14" s="272">
        <v>24850</v>
      </c>
      <c r="J14" s="240">
        <f>H14*I14</f>
        <v>24850</v>
      </c>
      <c r="K14" s="40" t="s">
        <v>213</v>
      </c>
    </row>
    <row r="15" spans="1:12" s="14" customFormat="1" ht="45.75" customHeight="1" x14ac:dyDescent="0.25">
      <c r="A15" s="55"/>
      <c r="B15" s="87"/>
      <c r="C15" s="87"/>
      <c r="D15" s="173" t="s">
        <v>171</v>
      </c>
      <c r="E15" s="174"/>
      <c r="F15" s="175"/>
      <c r="G15" s="176"/>
      <c r="H15" s="177"/>
      <c r="I15" s="223" t="s">
        <v>205</v>
      </c>
      <c r="J15" s="224">
        <f>SUM(J9:J14)</f>
        <v>1009311</v>
      </c>
      <c r="K15" s="26"/>
    </row>
    <row r="16" spans="1:12" s="14" customFormat="1" ht="33.950000000000003" customHeight="1" x14ac:dyDescent="0.3">
      <c r="A16" s="88" t="s">
        <v>65</v>
      </c>
      <c r="B16" s="89"/>
      <c r="C16" s="89"/>
      <c r="D16" s="289" t="s">
        <v>46</v>
      </c>
      <c r="E16" s="290"/>
      <c r="F16" s="290"/>
      <c r="G16" s="290"/>
      <c r="H16" s="291"/>
      <c r="I16" s="71"/>
      <c r="J16" s="72"/>
      <c r="K16" s="25"/>
    </row>
    <row r="17" spans="1:14" s="14" customFormat="1" ht="44.45" customHeight="1" x14ac:dyDescent="0.35">
      <c r="A17" s="90" t="s">
        <v>100</v>
      </c>
      <c r="B17" s="43"/>
      <c r="C17" s="43" t="s">
        <v>182</v>
      </c>
      <c r="D17" s="91" t="s">
        <v>60</v>
      </c>
      <c r="E17" s="56" t="s">
        <v>62</v>
      </c>
      <c r="F17" s="91" t="s">
        <v>60</v>
      </c>
      <c r="G17" s="58" t="s">
        <v>23</v>
      </c>
      <c r="H17" s="85">
        <v>1</v>
      </c>
      <c r="I17" s="55">
        <v>430770</v>
      </c>
      <c r="J17" s="61">
        <f t="shared" ref="J17:J18" si="2">H17*I17</f>
        <v>430770</v>
      </c>
      <c r="K17" s="26" t="s">
        <v>61</v>
      </c>
    </row>
    <row r="18" spans="1:14" s="14" customFormat="1" ht="45.95" customHeight="1" x14ac:dyDescent="0.25">
      <c r="A18" s="92" t="s">
        <v>66</v>
      </c>
      <c r="B18" s="93"/>
      <c r="C18" s="83" t="s">
        <v>182</v>
      </c>
      <c r="D18" s="94" t="s">
        <v>64</v>
      </c>
      <c r="E18" s="83" t="s">
        <v>63</v>
      </c>
      <c r="F18" s="95" t="s">
        <v>164</v>
      </c>
      <c r="G18" s="96" t="s">
        <v>23</v>
      </c>
      <c r="H18" s="97">
        <v>1</v>
      </c>
      <c r="I18" s="82">
        <v>95519</v>
      </c>
      <c r="J18" s="98">
        <f t="shared" si="2"/>
        <v>95519</v>
      </c>
      <c r="K18" s="39" t="s">
        <v>165</v>
      </c>
    </row>
    <row r="19" spans="1:14" s="14" customFormat="1" ht="20.25" x14ac:dyDescent="0.25">
      <c r="A19" s="295" t="s">
        <v>35</v>
      </c>
      <c r="B19" s="296"/>
      <c r="C19" s="296"/>
      <c r="D19" s="296"/>
      <c r="E19" s="296"/>
      <c r="F19" s="296"/>
      <c r="G19" s="296"/>
      <c r="H19" s="296"/>
      <c r="I19" s="296"/>
      <c r="J19" s="296"/>
      <c r="K19" s="297"/>
    </row>
    <row r="20" spans="1:14" s="14" customFormat="1" ht="72.75" customHeight="1" x14ac:dyDescent="0.25">
      <c r="A20" s="99" t="s">
        <v>101</v>
      </c>
      <c r="B20" s="100"/>
      <c r="C20" s="100" t="s">
        <v>182</v>
      </c>
      <c r="D20" s="101" t="s">
        <v>166</v>
      </c>
      <c r="E20" s="102" t="s">
        <v>167</v>
      </c>
      <c r="F20" s="99" t="s">
        <v>168</v>
      </c>
      <c r="G20" s="100" t="s">
        <v>23</v>
      </c>
      <c r="H20" s="100">
        <v>8</v>
      </c>
      <c r="I20" s="100">
        <v>8785</v>
      </c>
      <c r="J20" s="103">
        <f>I20*H20</f>
        <v>70280</v>
      </c>
      <c r="K20" s="40" t="s">
        <v>169</v>
      </c>
    </row>
    <row r="21" spans="1:14" x14ac:dyDescent="0.25">
      <c r="I21" s="213" t="s">
        <v>205</v>
      </c>
      <c r="J21" s="258">
        <f>J20+J18+J17</f>
        <v>596569</v>
      </c>
    </row>
    <row r="22" spans="1:14" s="14" customFormat="1" ht="18" customHeight="1" x14ac:dyDescent="0.25">
      <c r="A22" s="104"/>
      <c r="B22" s="301" t="s">
        <v>128</v>
      </c>
      <c r="C22" s="302"/>
      <c r="D22" s="302"/>
      <c r="E22" s="302"/>
      <c r="F22" s="302"/>
      <c r="G22" s="302"/>
      <c r="H22" s="302"/>
      <c r="I22" s="302"/>
      <c r="J22" s="302"/>
      <c r="K22" s="303"/>
      <c r="L22" s="22"/>
      <c r="M22" s="15"/>
      <c r="N22" s="15"/>
    </row>
    <row r="23" spans="1:14" s="14" customFormat="1" ht="409.5" x14ac:dyDescent="0.25">
      <c r="A23" s="100"/>
      <c r="B23" s="100"/>
      <c r="C23" s="100" t="s">
        <v>182</v>
      </c>
      <c r="D23" s="105" t="s">
        <v>129</v>
      </c>
      <c r="E23" s="105" t="s">
        <v>130</v>
      </c>
      <c r="F23" s="100"/>
      <c r="G23" s="100" t="s">
        <v>23</v>
      </c>
      <c r="H23" s="100">
        <v>1</v>
      </c>
      <c r="I23" s="99">
        <v>1027824</v>
      </c>
      <c r="J23" s="99">
        <f>I23</f>
        <v>1027824</v>
      </c>
      <c r="K23" s="40" t="s">
        <v>170</v>
      </c>
      <c r="L23" s="22"/>
      <c r="M23" s="15"/>
      <c r="N23" s="15"/>
    </row>
    <row r="24" spans="1:14" s="193" customFormat="1" ht="53.45" customHeight="1" x14ac:dyDescent="0.25">
      <c r="A24" s="225"/>
      <c r="B24" s="226" t="s">
        <v>174</v>
      </c>
      <c r="C24" s="226"/>
      <c r="D24" s="227"/>
      <c r="E24" s="227"/>
      <c r="F24" s="227"/>
      <c r="G24" s="228"/>
      <c r="H24" s="228"/>
      <c r="I24" s="179" t="s">
        <v>205</v>
      </c>
      <c r="J24" s="232">
        <f>J23</f>
        <v>1027824</v>
      </c>
      <c r="K24" s="229"/>
      <c r="L24" s="192"/>
    </row>
    <row r="25" spans="1:14" s="193" customFormat="1" ht="53.45" customHeight="1" x14ac:dyDescent="0.25">
      <c r="A25" s="225"/>
      <c r="B25" s="230"/>
      <c r="C25" s="230"/>
      <c r="D25" s="231"/>
      <c r="E25" s="231"/>
      <c r="F25" s="231"/>
      <c r="G25" s="228"/>
      <c r="H25" s="228"/>
      <c r="I25" s="233" t="s">
        <v>206</v>
      </c>
      <c r="J25" s="178">
        <f>J24+J21+J15+J7</f>
        <v>2766503</v>
      </c>
      <c r="K25" s="229"/>
      <c r="L25" s="192"/>
    </row>
    <row r="26" spans="1:14" s="15" customFormat="1" ht="29.25" customHeight="1" x14ac:dyDescent="0.25">
      <c r="A26" s="106">
        <v>2</v>
      </c>
      <c r="B26" s="21"/>
      <c r="C26" s="21" t="s">
        <v>28</v>
      </c>
      <c r="D26" s="45"/>
      <c r="E26" s="36" t="s">
        <v>29</v>
      </c>
      <c r="F26" s="21"/>
      <c r="G26" s="107"/>
      <c r="H26" s="108"/>
      <c r="I26" s="109"/>
      <c r="J26" s="110"/>
      <c r="K26" s="23"/>
      <c r="L26" s="14"/>
      <c r="M26" s="14"/>
      <c r="N26" s="14"/>
    </row>
    <row r="27" spans="1:14" s="15" customFormat="1" ht="42" customHeight="1" x14ac:dyDescent="0.35">
      <c r="A27" s="111" t="s">
        <v>73</v>
      </c>
      <c r="B27" s="112"/>
      <c r="C27" s="112"/>
      <c r="D27" s="112"/>
      <c r="E27" s="113" t="s">
        <v>47</v>
      </c>
      <c r="F27" s="112"/>
      <c r="G27" s="114"/>
      <c r="H27" s="70"/>
      <c r="I27" s="71"/>
      <c r="J27" s="72"/>
      <c r="K27" s="25"/>
      <c r="L27" s="14"/>
      <c r="M27" s="14"/>
      <c r="N27" s="14"/>
    </row>
    <row r="28" spans="1:14" s="15" customFormat="1" ht="75" customHeight="1" x14ac:dyDescent="0.35">
      <c r="A28" s="115" t="s">
        <v>74</v>
      </c>
      <c r="B28" s="116"/>
      <c r="C28" s="117" t="s">
        <v>182</v>
      </c>
      <c r="D28" s="243" t="s">
        <v>67</v>
      </c>
      <c r="E28" s="118" t="s">
        <v>69</v>
      </c>
      <c r="F28" s="119" t="s">
        <v>70</v>
      </c>
      <c r="G28" s="84" t="s">
        <v>23</v>
      </c>
      <c r="H28" s="85">
        <v>1</v>
      </c>
      <c r="I28" s="120">
        <v>79000</v>
      </c>
      <c r="J28" s="121">
        <f t="shared" ref="J28" si="3">I28*H28</f>
        <v>79000</v>
      </c>
      <c r="K28" s="28" t="s">
        <v>68</v>
      </c>
      <c r="L28" s="22"/>
    </row>
    <row r="29" spans="1:14" s="15" customFormat="1" ht="98.45" customHeight="1" x14ac:dyDescent="0.35">
      <c r="A29" s="305"/>
      <c r="B29" s="306"/>
      <c r="C29" s="117" t="s">
        <v>182</v>
      </c>
      <c r="D29" s="243" t="s">
        <v>71</v>
      </c>
      <c r="E29" s="199" t="s">
        <v>72</v>
      </c>
      <c r="F29" s="119" t="s">
        <v>71</v>
      </c>
      <c r="G29" s="197" t="s">
        <v>196</v>
      </c>
      <c r="H29" s="198">
        <v>1</v>
      </c>
      <c r="I29" s="120">
        <v>144500</v>
      </c>
      <c r="J29" s="142">
        <f>H29*I29</f>
        <v>144500</v>
      </c>
      <c r="K29" s="25" t="s">
        <v>218</v>
      </c>
      <c r="L29" s="22"/>
    </row>
    <row r="30" spans="1:14" ht="44.25" customHeight="1" x14ac:dyDescent="0.25">
      <c r="I30" s="213" t="s">
        <v>207</v>
      </c>
      <c r="J30" s="214">
        <f>SUM(J28:J29)</f>
        <v>223500</v>
      </c>
    </row>
    <row r="31" spans="1:14" s="15" customFormat="1" ht="42" customHeight="1" x14ac:dyDescent="0.35">
      <c r="A31" s="128" t="s">
        <v>80</v>
      </c>
      <c r="B31" s="129"/>
      <c r="C31" s="130"/>
      <c r="D31" s="130"/>
      <c r="E31" s="131" t="s">
        <v>48</v>
      </c>
      <c r="F31" s="51"/>
      <c r="G31" s="114"/>
      <c r="H31" s="70"/>
      <c r="I31" s="71"/>
      <c r="J31" s="72"/>
      <c r="K31" s="29"/>
      <c r="L31" s="14"/>
      <c r="M31" s="14"/>
      <c r="N31" s="14"/>
    </row>
    <row r="32" spans="1:14" s="14" customFormat="1" ht="156.94999999999999" customHeight="1" x14ac:dyDescent="0.35">
      <c r="A32" s="73" t="s">
        <v>81</v>
      </c>
      <c r="B32" s="132"/>
      <c r="C32" s="133" t="s">
        <v>182</v>
      </c>
      <c r="D32" s="263" t="s">
        <v>37</v>
      </c>
      <c r="E32" s="134" t="s">
        <v>76</v>
      </c>
      <c r="F32" s="63" t="s">
        <v>37</v>
      </c>
      <c r="G32" s="84" t="s">
        <v>23</v>
      </c>
      <c r="H32" s="85">
        <v>1</v>
      </c>
      <c r="I32" s="120">
        <v>23470</v>
      </c>
      <c r="J32" s="121">
        <f t="shared" ref="J32" si="4">I32*H32</f>
        <v>23470</v>
      </c>
      <c r="K32" s="29" t="s">
        <v>36</v>
      </c>
    </row>
    <row r="33" spans="1:17" s="14" customFormat="1" ht="246.6" customHeight="1" x14ac:dyDescent="0.35">
      <c r="A33" s="125" t="s">
        <v>82</v>
      </c>
      <c r="B33" s="132"/>
      <c r="C33" s="133" t="s">
        <v>182</v>
      </c>
      <c r="D33" s="264" t="s">
        <v>39</v>
      </c>
      <c r="E33" s="135" t="s">
        <v>77</v>
      </c>
      <c r="F33" s="139" t="s">
        <v>39</v>
      </c>
      <c r="G33" s="136" t="s">
        <v>23</v>
      </c>
      <c r="H33" s="137">
        <v>1</v>
      </c>
      <c r="I33" s="138">
        <v>46310</v>
      </c>
      <c r="J33" s="142">
        <f>H33*I33</f>
        <v>46310</v>
      </c>
      <c r="K33" s="234" t="s">
        <v>38</v>
      </c>
    </row>
    <row r="34" spans="1:17" s="14" customFormat="1" ht="209.25" x14ac:dyDescent="0.25">
      <c r="A34" s="67" t="s">
        <v>84</v>
      </c>
      <c r="B34" s="116"/>
      <c r="C34" s="117" t="s">
        <v>182</v>
      </c>
      <c r="D34" s="263" t="s">
        <v>42</v>
      </c>
      <c r="E34" s="78" t="s">
        <v>79</v>
      </c>
      <c r="F34" s="78" t="s">
        <v>43</v>
      </c>
      <c r="G34" s="78" t="s">
        <v>23</v>
      </c>
      <c r="H34" s="141">
        <v>1</v>
      </c>
      <c r="I34" s="140">
        <v>26990</v>
      </c>
      <c r="J34" s="121">
        <f>I34*H34</f>
        <v>26990</v>
      </c>
      <c r="K34" s="273" t="s">
        <v>44</v>
      </c>
    </row>
    <row r="35" spans="1:17" x14ac:dyDescent="0.25">
      <c r="I35" s="213" t="s">
        <v>205</v>
      </c>
      <c r="J35" s="214">
        <f>J34+J33+J32</f>
        <v>96770</v>
      </c>
    </row>
    <row r="36" spans="1:17" s="14" customFormat="1" ht="39.950000000000003" customHeight="1" x14ac:dyDescent="0.3">
      <c r="A36" s="144" t="s">
        <v>117</v>
      </c>
      <c r="B36" s="145"/>
      <c r="C36" s="146" t="s">
        <v>28</v>
      </c>
      <c r="D36" s="147"/>
      <c r="E36" s="147" t="s">
        <v>30</v>
      </c>
      <c r="F36" s="147"/>
      <c r="G36" s="147"/>
      <c r="H36" s="148"/>
      <c r="I36" s="149"/>
      <c r="J36" s="150"/>
      <c r="K36" s="30"/>
      <c r="L36" s="22"/>
      <c r="M36" s="15"/>
      <c r="N36" s="15"/>
      <c r="O36" s="15"/>
      <c r="P36" s="15"/>
      <c r="Q36" s="15"/>
    </row>
    <row r="37" spans="1:17" s="15" customFormat="1" ht="31.5" customHeight="1" x14ac:dyDescent="0.25">
      <c r="A37" s="151" t="s">
        <v>32</v>
      </c>
      <c r="B37" s="298" t="s">
        <v>131</v>
      </c>
      <c r="C37" s="299"/>
      <c r="D37" s="299"/>
      <c r="E37" s="299"/>
      <c r="F37" s="299"/>
      <c r="G37" s="299"/>
      <c r="H37" s="299"/>
      <c r="I37" s="299"/>
      <c r="J37" s="299"/>
      <c r="K37" s="300"/>
      <c r="L37" s="22"/>
    </row>
    <row r="38" spans="1:17" s="15" customFormat="1" ht="82.5" customHeight="1" x14ac:dyDescent="0.4">
      <c r="A38" s="122" t="s">
        <v>118</v>
      </c>
      <c r="B38" s="116"/>
      <c r="C38" s="118"/>
      <c r="D38" s="204" t="s">
        <v>102</v>
      </c>
      <c r="E38" s="275" t="s">
        <v>219</v>
      </c>
      <c r="F38" s="118" t="s">
        <v>102</v>
      </c>
      <c r="G38" s="58" t="s">
        <v>23</v>
      </c>
      <c r="H38" s="152">
        <v>1</v>
      </c>
      <c r="I38" s="153">
        <v>500000</v>
      </c>
      <c r="J38" s="153">
        <f>I38</f>
        <v>500000</v>
      </c>
      <c r="K38" s="274" t="s">
        <v>179</v>
      </c>
      <c r="L38" s="22"/>
    </row>
    <row r="39" spans="1:17" s="14" customFormat="1" ht="302.25" x14ac:dyDescent="0.25">
      <c r="A39" s="122" t="s">
        <v>119</v>
      </c>
      <c r="B39" s="116"/>
      <c r="C39" s="118"/>
      <c r="D39" s="204" t="s">
        <v>103</v>
      </c>
      <c r="E39" s="275" t="s">
        <v>220</v>
      </c>
      <c r="F39" s="118" t="s">
        <v>104</v>
      </c>
      <c r="G39" s="58" t="s">
        <v>23</v>
      </c>
      <c r="H39" s="152">
        <v>1</v>
      </c>
      <c r="I39" s="153">
        <v>34510</v>
      </c>
      <c r="J39" s="153">
        <f>I39</f>
        <v>34510</v>
      </c>
      <c r="K39" s="38" t="s">
        <v>180</v>
      </c>
      <c r="L39" s="24"/>
      <c r="M39" s="20"/>
      <c r="N39" s="20"/>
      <c r="O39" s="15"/>
      <c r="P39" s="15"/>
      <c r="Q39" s="15"/>
    </row>
    <row r="40" spans="1:17" s="14" customFormat="1" ht="239.25" customHeight="1" x14ac:dyDescent="0.4">
      <c r="A40" s="122" t="s">
        <v>120</v>
      </c>
      <c r="B40" s="116"/>
      <c r="C40" s="118"/>
      <c r="D40" s="204" t="s">
        <v>105</v>
      </c>
      <c r="E40" s="275" t="s">
        <v>221</v>
      </c>
      <c r="F40" s="118" t="s">
        <v>105</v>
      </c>
      <c r="G40" s="58" t="s">
        <v>23</v>
      </c>
      <c r="H40" s="152">
        <v>1</v>
      </c>
      <c r="I40" s="153">
        <v>41490</v>
      </c>
      <c r="J40" s="153">
        <f>I40</f>
        <v>41490</v>
      </c>
      <c r="K40" s="274" t="s">
        <v>181</v>
      </c>
      <c r="L40" s="22"/>
      <c r="M40" s="15"/>
      <c r="N40" s="15"/>
      <c r="O40" s="15"/>
      <c r="P40" s="15"/>
      <c r="Q40" s="15"/>
    </row>
    <row r="41" spans="1:17" s="14" customFormat="1" ht="52.5" x14ac:dyDescent="0.4">
      <c r="A41" s="122" t="s">
        <v>121</v>
      </c>
      <c r="B41" s="116"/>
      <c r="C41" s="118"/>
      <c r="D41" s="204" t="s">
        <v>106</v>
      </c>
      <c r="E41" s="118" t="s">
        <v>107</v>
      </c>
      <c r="F41" s="118" t="s">
        <v>108</v>
      </c>
      <c r="G41" s="58" t="s">
        <v>23</v>
      </c>
      <c r="H41" s="152">
        <v>2</v>
      </c>
      <c r="I41" s="153">
        <v>6980</v>
      </c>
      <c r="J41" s="153">
        <f>I41*H41</f>
        <v>13960</v>
      </c>
      <c r="K41" s="274" t="s">
        <v>181</v>
      </c>
      <c r="L41" s="22"/>
      <c r="M41" s="15"/>
      <c r="N41" s="15"/>
      <c r="O41" s="15"/>
      <c r="P41" s="15"/>
      <c r="Q41" s="15"/>
    </row>
    <row r="42" spans="1:17" s="15" customFormat="1" ht="87.95" customHeight="1" x14ac:dyDescent="0.4">
      <c r="A42" s="122" t="s">
        <v>122</v>
      </c>
      <c r="B42" s="116"/>
      <c r="C42" s="118"/>
      <c r="D42" s="204" t="s">
        <v>109</v>
      </c>
      <c r="E42" s="118" t="s">
        <v>110</v>
      </c>
      <c r="F42" s="118" t="s">
        <v>111</v>
      </c>
      <c r="G42" s="58" t="s">
        <v>23</v>
      </c>
      <c r="H42" s="152">
        <v>1</v>
      </c>
      <c r="I42" s="153">
        <v>25446</v>
      </c>
      <c r="J42" s="153">
        <f>I42</f>
        <v>25446</v>
      </c>
      <c r="K42" s="274" t="s">
        <v>181</v>
      </c>
      <c r="L42" s="22"/>
      <c r="O42" s="20"/>
      <c r="P42" s="20"/>
      <c r="Q42" s="20"/>
    </row>
    <row r="43" spans="1:17" s="15" customFormat="1" ht="81.95" customHeight="1" x14ac:dyDescent="0.4">
      <c r="A43" s="122" t="s">
        <v>123</v>
      </c>
      <c r="B43" s="116"/>
      <c r="C43" s="118"/>
      <c r="D43" s="204" t="s">
        <v>112</v>
      </c>
      <c r="E43" s="118" t="s">
        <v>113</v>
      </c>
      <c r="F43" s="118" t="s">
        <v>112</v>
      </c>
      <c r="G43" s="58" t="s">
        <v>23</v>
      </c>
      <c r="H43" s="152">
        <v>1</v>
      </c>
      <c r="I43" s="153">
        <v>24400</v>
      </c>
      <c r="J43" s="153">
        <f>I43</f>
        <v>24400</v>
      </c>
      <c r="K43" s="274" t="s">
        <v>181</v>
      </c>
      <c r="L43" s="22"/>
    </row>
    <row r="44" spans="1:17" s="15" customFormat="1" ht="64.5" customHeight="1" x14ac:dyDescent="0.4">
      <c r="A44" s="122"/>
      <c r="B44" s="116"/>
      <c r="C44" s="118"/>
      <c r="D44" s="204" t="s">
        <v>114</v>
      </c>
      <c r="E44" s="118" t="s">
        <v>115</v>
      </c>
      <c r="F44" s="118" t="s">
        <v>114</v>
      </c>
      <c r="G44" s="58" t="s">
        <v>23</v>
      </c>
      <c r="H44" s="152">
        <v>1</v>
      </c>
      <c r="I44" s="153">
        <v>31000</v>
      </c>
      <c r="J44" s="153">
        <f>I44</f>
        <v>31000</v>
      </c>
      <c r="K44" s="274" t="s">
        <v>181</v>
      </c>
      <c r="L44" s="22"/>
    </row>
    <row r="45" spans="1:17" s="15" customFormat="1" ht="306.75" customHeight="1" x14ac:dyDescent="0.25">
      <c r="A45" s="122"/>
      <c r="B45" s="116"/>
      <c r="C45" s="190"/>
      <c r="D45" s="204" t="s">
        <v>116</v>
      </c>
      <c r="E45" s="275" t="s">
        <v>223</v>
      </c>
      <c r="F45" s="275" t="s">
        <v>116</v>
      </c>
      <c r="G45" s="122" t="s">
        <v>23</v>
      </c>
      <c r="H45" s="276">
        <v>1</v>
      </c>
      <c r="I45" s="277">
        <v>7900</v>
      </c>
      <c r="J45" s="277">
        <f>I45</f>
        <v>7900</v>
      </c>
      <c r="K45" s="278" t="s">
        <v>222</v>
      </c>
      <c r="L45" s="22"/>
    </row>
    <row r="46" spans="1:17" x14ac:dyDescent="0.25">
      <c r="I46" s="213" t="s">
        <v>205</v>
      </c>
      <c r="J46" s="214">
        <f>SUM(J38:J45)</f>
        <v>678706</v>
      </c>
    </row>
    <row r="47" spans="1:17" s="15" customFormat="1" x14ac:dyDescent="0.3">
      <c r="A47" s="144" t="s">
        <v>33</v>
      </c>
      <c r="B47" s="292" t="s">
        <v>31</v>
      </c>
      <c r="C47" s="293"/>
      <c r="D47" s="293"/>
      <c r="E47" s="294"/>
      <c r="F47" s="154"/>
      <c r="G47" s="155"/>
      <c r="H47" s="156"/>
      <c r="I47" s="157"/>
      <c r="J47" s="157"/>
      <c r="K47" s="32"/>
      <c r="L47" s="22"/>
    </row>
    <row r="48" spans="1:17" s="15" customFormat="1" ht="290.45" customHeight="1" x14ac:dyDescent="0.25">
      <c r="A48" s="122"/>
      <c r="B48" s="158"/>
      <c r="C48" s="118"/>
      <c r="D48" s="265" t="s">
        <v>198</v>
      </c>
      <c r="E48" s="118" t="s">
        <v>200</v>
      </c>
      <c r="F48" s="118"/>
      <c r="G48" s="58" t="s">
        <v>23</v>
      </c>
      <c r="H48" s="152">
        <v>1</v>
      </c>
      <c r="I48" s="153">
        <v>295000</v>
      </c>
      <c r="J48" s="153">
        <f>I48</f>
        <v>295000</v>
      </c>
      <c r="K48" s="185" t="s">
        <v>199</v>
      </c>
      <c r="L48" s="22"/>
    </row>
    <row r="49" spans="1:17" x14ac:dyDescent="0.25">
      <c r="I49" s="267" t="s">
        <v>205</v>
      </c>
      <c r="J49" s="268">
        <f>SUM(J48:J48)</f>
        <v>295000</v>
      </c>
    </row>
    <row r="50" spans="1:17" s="15" customFormat="1" ht="22.5" x14ac:dyDescent="0.25">
      <c r="A50" s="143" t="s">
        <v>34</v>
      </c>
      <c r="B50" s="311" t="s">
        <v>94</v>
      </c>
      <c r="C50" s="311"/>
      <c r="D50" s="311"/>
      <c r="E50" s="311"/>
      <c r="F50" s="311"/>
      <c r="G50" s="311"/>
      <c r="H50" s="311"/>
      <c r="I50" s="311"/>
      <c r="J50" s="311"/>
      <c r="K50" s="311"/>
      <c r="L50" s="22"/>
    </row>
    <row r="51" spans="1:17" s="15" customFormat="1" ht="22.5" x14ac:dyDescent="0.25">
      <c r="A51" s="143"/>
      <c r="B51" s="194"/>
      <c r="C51" s="194"/>
      <c r="D51" s="194"/>
      <c r="E51" s="194"/>
      <c r="F51" s="194"/>
      <c r="G51" s="194"/>
      <c r="H51" s="194"/>
      <c r="I51" s="194"/>
      <c r="J51" s="194"/>
      <c r="K51" s="194"/>
      <c r="L51" s="22"/>
    </row>
    <row r="52" spans="1:17" s="15" customFormat="1" ht="75" customHeight="1" x14ac:dyDescent="0.35">
      <c r="A52" s="195" t="s">
        <v>126</v>
      </c>
      <c r="B52" s="116"/>
      <c r="C52" s="117" t="s">
        <v>182</v>
      </c>
      <c r="D52" s="263" t="s">
        <v>90</v>
      </c>
      <c r="E52" s="190" t="s">
        <v>91</v>
      </c>
      <c r="F52" s="187" t="s">
        <v>90</v>
      </c>
      <c r="G52" s="188" t="s">
        <v>23</v>
      </c>
      <c r="H52" s="189">
        <v>1</v>
      </c>
      <c r="I52" s="126">
        <v>678500</v>
      </c>
      <c r="J52" s="121">
        <f>I52*H52</f>
        <v>678500</v>
      </c>
      <c r="K52" s="186" t="s">
        <v>45</v>
      </c>
      <c r="L52" s="22"/>
      <c r="O52" s="14"/>
      <c r="P52" s="14"/>
      <c r="Q52" s="14"/>
    </row>
    <row r="53" spans="1:17" s="15" customFormat="1" ht="144.94999999999999" customHeight="1" x14ac:dyDescent="0.25">
      <c r="A53" s="312" t="s">
        <v>127</v>
      </c>
      <c r="B53" s="320"/>
      <c r="C53" s="319" t="s">
        <v>182</v>
      </c>
      <c r="D53" s="318" t="s">
        <v>95</v>
      </c>
      <c r="E53" s="317" t="s">
        <v>96</v>
      </c>
      <c r="F53" s="314" t="s">
        <v>97</v>
      </c>
      <c r="G53" s="315" t="s">
        <v>23</v>
      </c>
      <c r="H53" s="316">
        <v>1</v>
      </c>
      <c r="I53" s="316">
        <v>433000</v>
      </c>
      <c r="J53" s="316">
        <v>433000</v>
      </c>
      <c r="K53" s="313" t="s">
        <v>98</v>
      </c>
      <c r="L53" s="22"/>
      <c r="O53" s="14"/>
      <c r="P53" s="14"/>
      <c r="Q53" s="14"/>
    </row>
    <row r="54" spans="1:17" s="15" customFormat="1" ht="92.45" customHeight="1" x14ac:dyDescent="0.25">
      <c r="A54" s="312"/>
      <c r="B54" s="320"/>
      <c r="C54" s="319"/>
      <c r="D54" s="318"/>
      <c r="E54" s="317"/>
      <c r="F54" s="314"/>
      <c r="G54" s="315"/>
      <c r="H54" s="316"/>
      <c r="I54" s="316"/>
      <c r="J54" s="316"/>
      <c r="K54" s="313"/>
      <c r="L54" s="22"/>
    </row>
    <row r="55" spans="1:17" s="15" customFormat="1" x14ac:dyDescent="0.25">
      <c r="A55" s="127"/>
      <c r="B55" s="159"/>
      <c r="C55" s="159"/>
      <c r="D55" s="159"/>
      <c r="E55" s="159"/>
      <c r="F55" s="159"/>
      <c r="G55" s="159"/>
      <c r="H55" s="160"/>
      <c r="I55" s="159" t="s">
        <v>207</v>
      </c>
      <c r="J55" s="180">
        <f>J53+J52</f>
        <v>1111500</v>
      </c>
      <c r="K55" s="31"/>
      <c r="L55" s="22"/>
    </row>
    <row r="56" spans="1:17" s="15" customFormat="1" x14ac:dyDescent="0.25">
      <c r="A56" s="181"/>
      <c r="B56" s="182"/>
      <c r="C56" s="182"/>
      <c r="D56" s="182"/>
      <c r="E56" s="182"/>
      <c r="F56" s="182"/>
      <c r="G56" s="182"/>
      <c r="H56" s="183"/>
      <c r="I56" s="159" t="s">
        <v>234</v>
      </c>
      <c r="J56" s="180">
        <f>J55+J49+J46</f>
        <v>2085206</v>
      </c>
      <c r="K56" s="184"/>
      <c r="L56" s="22"/>
    </row>
    <row r="57" spans="1:17" s="15" customFormat="1" x14ac:dyDescent="0.25">
      <c r="A57" s="181"/>
      <c r="B57" s="182"/>
      <c r="C57" s="182"/>
      <c r="D57" s="182"/>
      <c r="E57" s="182"/>
      <c r="F57" s="182"/>
      <c r="G57" s="182"/>
      <c r="H57" s="183"/>
      <c r="I57" s="307" t="s">
        <v>208</v>
      </c>
      <c r="J57" s="304">
        <f>J30+J35</f>
        <v>320270</v>
      </c>
      <c r="K57" s="184"/>
      <c r="L57" s="22"/>
    </row>
    <row r="58" spans="1:17" s="15" customFormat="1" x14ac:dyDescent="0.25">
      <c r="A58" s="181"/>
      <c r="B58" s="182"/>
      <c r="C58" s="182"/>
      <c r="D58" s="182"/>
      <c r="E58" s="182"/>
      <c r="F58" s="182"/>
      <c r="G58" s="182"/>
      <c r="H58" s="183"/>
      <c r="I58" s="307"/>
      <c r="J58" s="304"/>
      <c r="K58" s="184"/>
      <c r="L58" s="22"/>
    </row>
    <row r="59" spans="1:17" s="257" customFormat="1" ht="36" customHeight="1" x14ac:dyDescent="0.35">
      <c r="A59" s="207"/>
      <c r="B59" s="248"/>
      <c r="C59" s="248"/>
      <c r="D59" s="249"/>
      <c r="E59" s="250" t="s">
        <v>211</v>
      </c>
      <c r="F59" s="251"/>
      <c r="G59" s="252"/>
      <c r="H59" s="253"/>
      <c r="I59" s="254"/>
      <c r="J59" s="255"/>
      <c r="K59" s="256"/>
    </row>
    <row r="60" spans="1:17" s="14" customFormat="1" ht="408.6" customHeight="1" x14ac:dyDescent="0.25">
      <c r="A60" s="34"/>
      <c r="B60" s="55"/>
      <c r="C60" s="55" t="s">
        <v>182</v>
      </c>
      <c r="D60" s="242" t="s">
        <v>190</v>
      </c>
      <c r="E60" s="83" t="s">
        <v>191</v>
      </c>
      <c r="F60" s="56" t="s">
        <v>163</v>
      </c>
      <c r="G60" s="84" t="s">
        <v>23</v>
      </c>
      <c r="H60" s="85">
        <v>10</v>
      </c>
      <c r="I60" s="86">
        <v>19790</v>
      </c>
      <c r="J60" s="61">
        <f>I60*H60</f>
        <v>197900</v>
      </c>
      <c r="K60" s="26" t="s">
        <v>201</v>
      </c>
    </row>
    <row r="61" spans="1:17" s="241" customFormat="1" ht="409.6" customHeight="1" x14ac:dyDescent="0.25">
      <c r="A61" s="34"/>
      <c r="B61" s="235"/>
      <c r="C61" s="235"/>
      <c r="D61" s="266" t="s">
        <v>216</v>
      </c>
      <c r="E61" s="260" t="s">
        <v>217</v>
      </c>
      <c r="F61" s="102" t="s">
        <v>215</v>
      </c>
      <c r="G61" s="125" t="s">
        <v>23</v>
      </c>
      <c r="H61" s="261">
        <v>1</v>
      </c>
      <c r="I61" s="262">
        <v>66400</v>
      </c>
      <c r="J61" s="240">
        <f>I61*H61</f>
        <v>66400</v>
      </c>
      <c r="K61" s="40" t="s">
        <v>170</v>
      </c>
    </row>
    <row r="62" spans="1:17" s="14" customFormat="1" ht="57.75" customHeight="1" x14ac:dyDescent="0.25">
      <c r="A62" s="34"/>
      <c r="B62" s="55"/>
      <c r="C62" s="55" t="s">
        <v>182</v>
      </c>
      <c r="D62" s="242" t="s">
        <v>189</v>
      </c>
      <c r="E62" s="83" t="s">
        <v>195</v>
      </c>
      <c r="F62" s="56" t="s">
        <v>193</v>
      </c>
      <c r="G62" s="84" t="s">
        <v>23</v>
      </c>
      <c r="H62" s="85">
        <v>13</v>
      </c>
      <c r="I62" s="86">
        <v>64999</v>
      </c>
      <c r="J62" s="61">
        <f>I62*H62</f>
        <v>844987</v>
      </c>
      <c r="K62" s="26" t="s">
        <v>194</v>
      </c>
    </row>
    <row r="63" spans="1:17" s="14" customFormat="1" ht="239.25" customHeight="1" x14ac:dyDescent="0.25">
      <c r="A63" s="34"/>
      <c r="B63" s="55"/>
      <c r="C63" s="55"/>
      <c r="D63" s="242" t="s">
        <v>93</v>
      </c>
      <c r="E63" s="260" t="s">
        <v>224</v>
      </c>
      <c r="F63" s="56" t="s">
        <v>172</v>
      </c>
      <c r="G63" s="84" t="s">
        <v>196</v>
      </c>
      <c r="H63" s="85">
        <v>2</v>
      </c>
      <c r="I63" s="86">
        <v>222480</v>
      </c>
      <c r="J63" s="61">
        <f>H63*I63</f>
        <v>444960</v>
      </c>
      <c r="K63" s="26" t="s">
        <v>173</v>
      </c>
    </row>
    <row r="64" spans="1:17" s="14" customFormat="1" ht="49.5" customHeight="1" x14ac:dyDescent="0.25">
      <c r="A64" s="122" t="s">
        <v>75</v>
      </c>
      <c r="B64" s="123"/>
      <c r="C64" s="117" t="s">
        <v>182</v>
      </c>
      <c r="D64" s="243" t="s">
        <v>178</v>
      </c>
      <c r="E64" s="279" t="s">
        <v>225</v>
      </c>
      <c r="F64" s="78" t="s">
        <v>197</v>
      </c>
      <c r="G64" s="84" t="s">
        <v>23</v>
      </c>
      <c r="H64" s="85">
        <v>8</v>
      </c>
      <c r="I64" s="120">
        <v>35999</v>
      </c>
      <c r="J64" s="121">
        <f>H64*I64</f>
        <v>287992</v>
      </c>
      <c r="K64" s="186" t="s">
        <v>192</v>
      </c>
    </row>
    <row r="65" spans="1:146" s="14" customFormat="1" ht="108.75" customHeight="1" x14ac:dyDescent="0.35">
      <c r="A65" s="191"/>
      <c r="B65" s="208"/>
      <c r="C65" s="209"/>
      <c r="D65" s="210"/>
      <c r="E65" s="124"/>
      <c r="F65" s="211"/>
      <c r="G65" s="200"/>
      <c r="H65" s="201"/>
      <c r="I65" s="259" t="s">
        <v>209</v>
      </c>
      <c r="J65" s="215">
        <f>SUM(J60:J64)</f>
        <v>1842239</v>
      </c>
      <c r="K65" s="212"/>
    </row>
    <row r="66" spans="1:146" s="14" customFormat="1" ht="36.6" customHeight="1" x14ac:dyDescent="0.25">
      <c r="A66" s="308" t="s">
        <v>35</v>
      </c>
      <c r="B66" s="309"/>
      <c r="C66" s="309"/>
      <c r="D66" s="309"/>
      <c r="E66" s="309"/>
      <c r="F66" s="309"/>
      <c r="G66" s="309"/>
      <c r="H66" s="309"/>
      <c r="I66" s="309"/>
      <c r="J66" s="309"/>
      <c r="K66" s="310"/>
    </row>
    <row r="67" spans="1:146" s="15" customFormat="1" ht="241.5" customHeight="1" x14ac:dyDescent="0.35">
      <c r="A67" s="161" t="s">
        <v>124</v>
      </c>
      <c r="B67" s="162"/>
      <c r="C67" s="163" t="s">
        <v>182</v>
      </c>
      <c r="D67" s="203" t="s">
        <v>175</v>
      </c>
      <c r="E67" s="163" t="s">
        <v>188</v>
      </c>
      <c r="F67" s="163" t="s">
        <v>227</v>
      </c>
      <c r="G67" s="164" t="s">
        <v>23</v>
      </c>
      <c r="H67" s="165">
        <v>24</v>
      </c>
      <c r="I67" s="166">
        <v>3916</v>
      </c>
      <c r="J67" s="166">
        <f>H67*I67</f>
        <v>93984</v>
      </c>
      <c r="K67" s="42" t="s">
        <v>230</v>
      </c>
      <c r="L67" s="22"/>
    </row>
    <row r="68" spans="1:146" s="15" customFormat="1" ht="77.25" customHeight="1" x14ac:dyDescent="0.25">
      <c r="A68" s="58" t="s">
        <v>125</v>
      </c>
      <c r="B68" s="116"/>
      <c r="C68" s="118" t="s">
        <v>182</v>
      </c>
      <c r="D68" s="204" t="s">
        <v>176</v>
      </c>
      <c r="E68" s="118" t="s">
        <v>228</v>
      </c>
      <c r="F68" s="118" t="s">
        <v>227</v>
      </c>
      <c r="G68" s="58" t="s">
        <v>23</v>
      </c>
      <c r="H68" s="152">
        <v>32</v>
      </c>
      <c r="I68" s="153">
        <v>3718</v>
      </c>
      <c r="J68" s="153">
        <f>H68*I68</f>
        <v>118976</v>
      </c>
      <c r="K68" s="196" t="s">
        <v>229</v>
      </c>
      <c r="L68" s="22"/>
    </row>
    <row r="69" spans="1:146" s="15" customFormat="1" ht="328.5" customHeight="1" x14ac:dyDescent="0.35">
      <c r="A69" s="167"/>
      <c r="B69" s="168"/>
      <c r="C69" s="118" t="s">
        <v>182</v>
      </c>
      <c r="D69" s="205" t="s">
        <v>185</v>
      </c>
      <c r="E69" s="118" t="s">
        <v>231</v>
      </c>
      <c r="F69" s="118" t="s">
        <v>226</v>
      </c>
      <c r="G69" s="169" t="s">
        <v>23</v>
      </c>
      <c r="H69" s="152">
        <v>8</v>
      </c>
      <c r="I69" s="153">
        <v>4366</v>
      </c>
      <c r="J69" s="153">
        <f>I69*H69</f>
        <v>34928</v>
      </c>
      <c r="K69" s="25" t="s">
        <v>232</v>
      </c>
      <c r="L69" s="22"/>
    </row>
    <row r="70" spans="1:146" s="15" customFormat="1" ht="45" customHeight="1" x14ac:dyDescent="0.35">
      <c r="A70" s="167"/>
      <c r="B70" s="168"/>
      <c r="C70" s="118" t="s">
        <v>182</v>
      </c>
      <c r="D70" s="205" t="s">
        <v>186</v>
      </c>
      <c r="E70" s="118" t="s">
        <v>177</v>
      </c>
      <c r="F70" s="118" t="s">
        <v>187</v>
      </c>
      <c r="G70" s="169" t="s">
        <v>23</v>
      </c>
      <c r="H70" s="152">
        <v>13</v>
      </c>
      <c r="I70" s="153">
        <v>5397</v>
      </c>
      <c r="J70" s="153">
        <f>I70*H70</f>
        <v>70161</v>
      </c>
      <c r="K70" s="41" t="s">
        <v>233</v>
      </c>
      <c r="L70" s="22"/>
    </row>
    <row r="71" spans="1:146" s="14" customFormat="1" ht="110.45" customHeight="1" x14ac:dyDescent="0.35">
      <c r="A71" s="125" t="s">
        <v>83</v>
      </c>
      <c r="B71" s="116"/>
      <c r="C71" s="133" t="s">
        <v>182</v>
      </c>
      <c r="D71" s="206" t="s">
        <v>78</v>
      </c>
      <c r="E71" s="135" t="s">
        <v>85</v>
      </c>
      <c r="F71" s="202" t="s">
        <v>40</v>
      </c>
      <c r="G71" s="136" t="s">
        <v>23</v>
      </c>
      <c r="H71" s="137">
        <v>4</v>
      </c>
      <c r="I71" s="138">
        <v>7200</v>
      </c>
      <c r="J71" s="142">
        <f>I71*H71</f>
        <v>28800</v>
      </c>
      <c r="K71" s="33" t="s">
        <v>41</v>
      </c>
    </row>
    <row r="72" spans="1:146" s="241" customFormat="1" ht="55.5" customHeight="1" x14ac:dyDescent="0.35">
      <c r="A72" s="235" t="s">
        <v>53</v>
      </c>
      <c r="B72" s="100"/>
      <c r="C72" s="100" t="s">
        <v>182</v>
      </c>
      <c r="D72" s="236" t="s">
        <v>27</v>
      </c>
      <c r="E72" s="102" t="s">
        <v>146</v>
      </c>
      <c r="F72" s="237" t="s">
        <v>145</v>
      </c>
      <c r="G72" s="122" t="s">
        <v>23</v>
      </c>
      <c r="H72" s="238">
        <v>6</v>
      </c>
      <c r="I72" s="239">
        <v>14208</v>
      </c>
      <c r="J72" s="240">
        <f>H72*I72</f>
        <v>85248</v>
      </c>
      <c r="K72" s="40" t="s">
        <v>203</v>
      </c>
    </row>
    <row r="73" spans="1:146" s="27" customFormat="1" ht="49.5" customHeight="1" x14ac:dyDescent="0.25">
      <c r="A73" s="170"/>
      <c r="B73" s="170"/>
      <c r="C73" s="171"/>
      <c r="D73" s="171"/>
      <c r="E73" s="171"/>
      <c r="F73" s="171"/>
      <c r="G73" s="171"/>
      <c r="H73" s="172"/>
      <c r="I73" s="213" t="s">
        <v>204</v>
      </c>
      <c r="J73" s="214">
        <f>SUM(J67:J72)</f>
        <v>432097</v>
      </c>
      <c r="K73" s="15"/>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c r="AR73" s="192"/>
      <c r="AS73" s="192"/>
      <c r="AT73" s="192"/>
      <c r="AU73" s="192"/>
      <c r="AV73" s="192"/>
      <c r="AW73" s="192"/>
      <c r="AX73" s="192"/>
      <c r="AY73" s="192"/>
      <c r="AZ73" s="192"/>
      <c r="BA73" s="192"/>
      <c r="BB73" s="192"/>
      <c r="BC73" s="192"/>
      <c r="BD73" s="192"/>
      <c r="BE73" s="192"/>
      <c r="BF73" s="192"/>
      <c r="BG73" s="192"/>
      <c r="BH73" s="192"/>
      <c r="BI73" s="192"/>
      <c r="BJ73" s="192"/>
      <c r="BK73" s="192"/>
      <c r="BL73" s="192"/>
      <c r="BM73" s="192"/>
      <c r="BN73" s="192"/>
      <c r="BO73" s="192"/>
      <c r="BP73" s="192"/>
      <c r="BQ73" s="192"/>
      <c r="BR73" s="192"/>
      <c r="BS73" s="192"/>
      <c r="BT73" s="192"/>
      <c r="BU73" s="192"/>
      <c r="BV73" s="192"/>
      <c r="BW73" s="192"/>
      <c r="BX73" s="192"/>
      <c r="BY73" s="192"/>
      <c r="BZ73" s="192"/>
      <c r="CA73" s="192"/>
      <c r="CB73" s="192"/>
      <c r="CC73" s="192"/>
      <c r="CD73" s="192"/>
      <c r="CE73" s="192"/>
      <c r="CF73" s="192"/>
      <c r="CG73" s="192"/>
      <c r="CH73" s="192"/>
      <c r="CI73" s="192"/>
      <c r="CJ73" s="192"/>
      <c r="CK73" s="192"/>
      <c r="CL73" s="192"/>
      <c r="CM73" s="192"/>
      <c r="CN73" s="192"/>
      <c r="CO73" s="192"/>
      <c r="CP73" s="192"/>
      <c r="CQ73" s="192"/>
      <c r="CR73" s="192"/>
      <c r="CS73" s="192"/>
      <c r="CT73" s="192"/>
      <c r="CU73" s="192"/>
      <c r="CV73" s="192"/>
      <c r="CW73" s="192"/>
      <c r="CX73" s="192"/>
      <c r="CY73" s="192"/>
      <c r="CZ73" s="192"/>
      <c r="DA73" s="192"/>
      <c r="DB73" s="192"/>
      <c r="DC73" s="192"/>
      <c r="DD73" s="192"/>
      <c r="DE73" s="192"/>
      <c r="DF73" s="192"/>
      <c r="DG73" s="192"/>
      <c r="DH73" s="192"/>
      <c r="DI73" s="192"/>
      <c r="DJ73" s="192"/>
      <c r="DK73" s="192"/>
      <c r="DL73" s="192"/>
      <c r="DM73" s="192"/>
      <c r="DN73" s="192"/>
      <c r="DO73" s="192"/>
      <c r="DP73" s="192"/>
      <c r="DQ73" s="192"/>
      <c r="DR73" s="192"/>
      <c r="DS73" s="192"/>
      <c r="DT73" s="192"/>
      <c r="DU73" s="192"/>
      <c r="DV73" s="192"/>
      <c r="DW73" s="192"/>
      <c r="DX73" s="192"/>
      <c r="DY73" s="192"/>
      <c r="DZ73" s="192"/>
      <c r="EA73" s="192"/>
      <c r="EB73" s="192"/>
      <c r="EC73" s="192"/>
      <c r="ED73" s="192"/>
      <c r="EE73" s="192"/>
      <c r="EF73" s="192"/>
      <c r="EG73" s="192"/>
      <c r="EH73" s="192"/>
      <c r="EI73" s="192"/>
      <c r="EJ73" s="192"/>
      <c r="EK73" s="192"/>
      <c r="EL73" s="192"/>
      <c r="EM73" s="192"/>
      <c r="EN73" s="192"/>
      <c r="EO73" s="192"/>
      <c r="EP73" s="244"/>
    </row>
    <row r="74" spans="1:146" s="27" customFormat="1" x14ac:dyDescent="0.25">
      <c r="A74" s="170"/>
      <c r="B74" s="171"/>
      <c r="C74" s="171"/>
      <c r="D74" s="171"/>
      <c r="E74" s="171"/>
      <c r="F74" s="171"/>
      <c r="G74" s="171"/>
      <c r="H74" s="172"/>
      <c r="I74" s="171"/>
      <c r="J74" s="171"/>
      <c r="K74" s="15"/>
      <c r="L74" s="245"/>
      <c r="M74" s="245"/>
      <c r="N74" s="245"/>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c r="AR74" s="192"/>
      <c r="AS74" s="192"/>
      <c r="AT74" s="192"/>
      <c r="AU74" s="192"/>
      <c r="AV74" s="192"/>
      <c r="AW74" s="192"/>
      <c r="AX74" s="192"/>
      <c r="AY74" s="192"/>
      <c r="AZ74" s="192"/>
      <c r="BA74" s="192"/>
      <c r="BB74" s="192"/>
      <c r="BC74" s="192"/>
      <c r="BD74" s="192"/>
      <c r="BE74" s="192"/>
      <c r="BF74" s="192"/>
      <c r="BG74" s="192"/>
      <c r="BH74" s="192"/>
      <c r="BI74" s="192"/>
      <c r="BJ74" s="192"/>
      <c r="BK74" s="192"/>
      <c r="BL74" s="192"/>
      <c r="BM74" s="192"/>
      <c r="BN74" s="192"/>
      <c r="BO74" s="192"/>
      <c r="BP74" s="192"/>
      <c r="BQ74" s="192"/>
      <c r="BR74" s="192"/>
      <c r="BS74" s="192"/>
      <c r="BT74" s="192"/>
      <c r="BU74" s="192"/>
      <c r="BV74" s="192"/>
      <c r="BW74" s="192"/>
      <c r="BX74" s="192"/>
      <c r="BY74" s="192"/>
      <c r="BZ74" s="192"/>
      <c r="CA74" s="192"/>
      <c r="CB74" s="192"/>
      <c r="CC74" s="192"/>
      <c r="CD74" s="192"/>
      <c r="CE74" s="192"/>
      <c r="CF74" s="192"/>
      <c r="CG74" s="192"/>
      <c r="CH74" s="192"/>
      <c r="CI74" s="192"/>
      <c r="CJ74" s="192"/>
      <c r="CK74" s="192"/>
      <c r="CL74" s="192"/>
      <c r="CM74" s="192"/>
      <c r="CN74" s="192"/>
      <c r="CO74" s="192"/>
      <c r="CP74" s="192"/>
      <c r="CQ74" s="192"/>
      <c r="CR74" s="192"/>
      <c r="CS74" s="192"/>
      <c r="CT74" s="192"/>
      <c r="CU74" s="192"/>
      <c r="CV74" s="192"/>
      <c r="CW74" s="192"/>
      <c r="CX74" s="192"/>
      <c r="CY74" s="192"/>
      <c r="CZ74" s="192"/>
      <c r="DA74" s="192"/>
      <c r="DB74" s="192"/>
      <c r="DC74" s="192"/>
      <c r="DD74" s="192"/>
      <c r="DE74" s="192"/>
      <c r="DF74" s="192"/>
      <c r="DG74" s="192"/>
      <c r="DH74" s="192"/>
      <c r="DI74" s="192"/>
      <c r="DJ74" s="192"/>
      <c r="DK74" s="192"/>
      <c r="DL74" s="192"/>
      <c r="DM74" s="192"/>
      <c r="DN74" s="192"/>
      <c r="DO74" s="192"/>
      <c r="DP74" s="192"/>
      <c r="DQ74" s="192"/>
      <c r="DR74" s="192"/>
      <c r="DS74" s="192"/>
      <c r="DT74" s="192"/>
      <c r="DU74" s="192"/>
      <c r="DV74" s="192"/>
      <c r="DW74" s="192"/>
      <c r="DX74" s="192"/>
      <c r="DY74" s="192"/>
      <c r="DZ74" s="192"/>
      <c r="EA74" s="192"/>
      <c r="EB74" s="192"/>
      <c r="EC74" s="192"/>
      <c r="ED74" s="192"/>
      <c r="EE74" s="192"/>
      <c r="EF74" s="192"/>
      <c r="EG74" s="192"/>
      <c r="EH74" s="192"/>
      <c r="EI74" s="192"/>
      <c r="EJ74" s="192"/>
      <c r="EK74" s="192"/>
      <c r="EL74" s="192"/>
      <c r="EM74" s="192"/>
      <c r="EN74" s="192"/>
      <c r="EO74" s="192"/>
      <c r="EP74" s="244"/>
    </row>
    <row r="75" spans="1:146" s="22" customFormat="1" x14ac:dyDescent="0.25">
      <c r="A75" s="170"/>
      <c r="B75" s="171"/>
      <c r="C75" s="171"/>
      <c r="D75" s="171"/>
      <c r="E75" s="171"/>
      <c r="F75" s="171"/>
      <c r="G75" s="171"/>
      <c r="H75" s="172"/>
      <c r="I75" s="171"/>
      <c r="J75" s="171"/>
      <c r="K75" s="15"/>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c r="AR75" s="192"/>
      <c r="AS75" s="192"/>
      <c r="AT75" s="192"/>
      <c r="AU75" s="192"/>
      <c r="AV75" s="192"/>
      <c r="AW75" s="192"/>
      <c r="AX75" s="192"/>
      <c r="AY75" s="192"/>
      <c r="AZ75" s="192"/>
      <c r="BA75" s="192"/>
      <c r="BB75" s="192"/>
      <c r="BC75" s="192"/>
      <c r="BD75" s="192"/>
      <c r="BE75" s="192"/>
      <c r="BF75" s="192"/>
      <c r="BG75" s="192"/>
      <c r="BH75" s="192"/>
      <c r="BI75" s="192"/>
      <c r="BJ75" s="192"/>
      <c r="BK75" s="192"/>
      <c r="BL75" s="192"/>
      <c r="BM75" s="192"/>
      <c r="BN75" s="192"/>
      <c r="BO75" s="192"/>
      <c r="BP75" s="192"/>
      <c r="BQ75" s="192"/>
      <c r="BR75" s="192"/>
      <c r="BS75" s="192"/>
      <c r="BT75" s="192"/>
      <c r="BU75" s="192"/>
      <c r="BV75" s="192"/>
      <c r="BW75" s="192"/>
      <c r="BX75" s="192"/>
      <c r="BY75" s="192"/>
      <c r="BZ75" s="192"/>
      <c r="CA75" s="192"/>
      <c r="CB75" s="192"/>
      <c r="CC75" s="192"/>
      <c r="CD75" s="192"/>
      <c r="CE75" s="192"/>
      <c r="CF75" s="192"/>
      <c r="CG75" s="192"/>
      <c r="CH75" s="192"/>
      <c r="CI75" s="192"/>
      <c r="CJ75" s="192"/>
      <c r="CK75" s="192"/>
      <c r="CL75" s="192"/>
      <c r="CM75" s="192"/>
      <c r="CN75" s="192"/>
      <c r="CO75" s="192"/>
      <c r="CP75" s="192"/>
      <c r="CQ75" s="192"/>
      <c r="CR75" s="192"/>
      <c r="CS75" s="192"/>
      <c r="CT75" s="192"/>
      <c r="CU75" s="192"/>
      <c r="CV75" s="192"/>
      <c r="CW75" s="192"/>
      <c r="CX75" s="192"/>
      <c r="CY75" s="192"/>
      <c r="CZ75" s="192"/>
      <c r="DA75" s="192"/>
      <c r="DB75" s="192"/>
      <c r="DC75" s="192"/>
      <c r="DD75" s="192"/>
      <c r="DE75" s="192"/>
      <c r="DF75" s="192"/>
      <c r="DG75" s="192"/>
      <c r="DH75" s="192"/>
      <c r="DI75" s="192"/>
      <c r="DJ75" s="192"/>
      <c r="DK75" s="192"/>
      <c r="DL75" s="192"/>
      <c r="DM75" s="192"/>
      <c r="DN75" s="192"/>
      <c r="DO75" s="192"/>
      <c r="DP75" s="192"/>
      <c r="DQ75" s="192"/>
      <c r="DR75" s="192"/>
      <c r="DS75" s="192"/>
      <c r="DT75" s="192"/>
      <c r="DU75" s="192"/>
      <c r="DV75" s="192"/>
      <c r="DW75" s="192"/>
      <c r="DX75" s="192"/>
      <c r="DY75" s="192"/>
      <c r="DZ75" s="192"/>
      <c r="EA75" s="192"/>
      <c r="EB75" s="192"/>
      <c r="EC75" s="192"/>
      <c r="ED75" s="192"/>
      <c r="EE75" s="192"/>
      <c r="EF75" s="192"/>
      <c r="EG75" s="192"/>
      <c r="EH75" s="192"/>
      <c r="EI75" s="192"/>
      <c r="EJ75" s="192"/>
      <c r="EK75" s="192"/>
      <c r="EL75" s="192"/>
      <c r="EM75" s="192"/>
      <c r="EN75" s="192"/>
      <c r="EO75" s="192"/>
    </row>
    <row r="76" spans="1:146" s="15" customFormat="1" ht="67.5" customHeight="1" x14ac:dyDescent="0.25">
      <c r="A76" s="170"/>
      <c r="B76" s="171"/>
      <c r="C76" s="171"/>
      <c r="D76" s="171"/>
      <c r="E76" s="171"/>
      <c r="F76" s="171"/>
      <c r="G76" s="171"/>
      <c r="H76" s="172"/>
      <c r="I76" s="246" t="s">
        <v>210</v>
      </c>
      <c r="J76" s="247">
        <f>J73+J65+J57+J25+J56</f>
        <v>7446315</v>
      </c>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c r="AR76" s="192"/>
      <c r="AS76" s="192"/>
      <c r="AT76" s="192"/>
      <c r="AU76" s="192"/>
      <c r="AV76" s="192"/>
      <c r="AW76" s="192"/>
      <c r="AX76" s="192"/>
      <c r="AY76" s="192"/>
      <c r="AZ76" s="192"/>
      <c r="BA76" s="192"/>
      <c r="BB76" s="192"/>
      <c r="BC76" s="192"/>
      <c r="BD76" s="192"/>
      <c r="BE76" s="192"/>
      <c r="BF76" s="192"/>
      <c r="BG76" s="192"/>
      <c r="BH76" s="192"/>
      <c r="BI76" s="192"/>
      <c r="BJ76" s="192"/>
      <c r="BK76" s="192"/>
      <c r="BL76" s="192"/>
      <c r="BM76" s="192"/>
      <c r="BN76" s="192"/>
      <c r="BO76" s="192"/>
      <c r="BP76" s="192"/>
      <c r="BQ76" s="192"/>
      <c r="BR76" s="192"/>
      <c r="BS76" s="192"/>
      <c r="BT76" s="192"/>
      <c r="BU76" s="192"/>
      <c r="BV76" s="192"/>
      <c r="BW76" s="192"/>
      <c r="BX76" s="192"/>
      <c r="BY76" s="192"/>
      <c r="BZ76" s="192"/>
      <c r="CA76" s="192"/>
      <c r="CB76" s="192"/>
      <c r="CC76" s="192"/>
      <c r="CD76" s="192"/>
      <c r="CE76" s="192"/>
      <c r="CF76" s="192"/>
      <c r="CG76" s="192"/>
      <c r="CH76" s="192"/>
      <c r="CI76" s="192"/>
      <c r="CJ76" s="192"/>
      <c r="CK76" s="192"/>
      <c r="CL76" s="192"/>
      <c r="CM76" s="192"/>
      <c r="CN76" s="192"/>
      <c r="CO76" s="192"/>
      <c r="CP76" s="192"/>
      <c r="CQ76" s="192"/>
      <c r="CR76" s="192"/>
      <c r="CS76" s="192"/>
      <c r="CT76" s="192"/>
      <c r="CU76" s="192"/>
      <c r="CV76" s="192"/>
      <c r="CW76" s="192"/>
      <c r="CX76" s="192"/>
      <c r="CY76" s="192"/>
      <c r="CZ76" s="192"/>
      <c r="DA76" s="192"/>
      <c r="DB76" s="192"/>
      <c r="DC76" s="192"/>
      <c r="DD76" s="192"/>
      <c r="DE76" s="192"/>
      <c r="DF76" s="192"/>
      <c r="DG76" s="192"/>
      <c r="DH76" s="192"/>
      <c r="DI76" s="192"/>
      <c r="DJ76" s="192"/>
      <c r="DK76" s="192"/>
      <c r="DL76" s="192"/>
      <c r="DM76" s="192"/>
      <c r="DN76" s="192"/>
      <c r="DO76" s="192"/>
      <c r="DP76" s="192"/>
      <c r="DQ76" s="192"/>
      <c r="DR76" s="192"/>
      <c r="DS76" s="192"/>
      <c r="DT76" s="192"/>
      <c r="DU76" s="192"/>
      <c r="DV76" s="192"/>
      <c r="DW76" s="192"/>
      <c r="DX76" s="192"/>
      <c r="DY76" s="192"/>
      <c r="DZ76" s="192"/>
      <c r="EA76" s="192"/>
      <c r="EB76" s="192"/>
      <c r="EC76" s="192"/>
      <c r="ED76" s="192"/>
      <c r="EE76" s="192"/>
      <c r="EF76" s="192"/>
      <c r="EG76" s="192"/>
      <c r="EH76" s="192"/>
      <c r="EI76" s="192"/>
      <c r="EJ76" s="192"/>
      <c r="EK76" s="192"/>
      <c r="EL76" s="192"/>
      <c r="EM76" s="192"/>
      <c r="EN76" s="192"/>
      <c r="EO76" s="192"/>
    </row>
    <row r="77" spans="1:146" s="15" customFormat="1" ht="66" customHeight="1" x14ac:dyDescent="0.25">
      <c r="A77" s="171"/>
      <c r="B77" s="171"/>
      <c r="C77" s="171"/>
      <c r="D77" s="171"/>
      <c r="E77" s="171"/>
      <c r="F77" s="171"/>
      <c r="G77" s="171"/>
      <c r="H77" s="172"/>
      <c r="I77" s="171"/>
      <c r="J77" s="171"/>
      <c r="K77" s="9"/>
      <c r="L77" s="192"/>
      <c r="M77" s="192"/>
      <c r="N77" s="192"/>
      <c r="O77" s="245"/>
      <c r="P77" s="245"/>
      <c r="Q77" s="245"/>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c r="AR77" s="192"/>
      <c r="AS77" s="192"/>
      <c r="AT77" s="192"/>
      <c r="AU77" s="192"/>
      <c r="AV77" s="192"/>
      <c r="AW77" s="192"/>
      <c r="AX77" s="192"/>
      <c r="AY77" s="192"/>
      <c r="AZ77" s="192"/>
      <c r="BA77" s="192"/>
      <c r="BB77" s="192"/>
      <c r="BC77" s="192"/>
      <c r="BD77" s="192"/>
      <c r="BE77" s="192"/>
      <c r="BF77" s="192"/>
      <c r="BG77" s="192"/>
      <c r="BH77" s="192"/>
      <c r="BI77" s="192"/>
      <c r="BJ77" s="192"/>
      <c r="BK77" s="192"/>
      <c r="BL77" s="192"/>
      <c r="BM77" s="192"/>
      <c r="BN77" s="192"/>
      <c r="BO77" s="192"/>
      <c r="BP77" s="192"/>
      <c r="BQ77" s="192"/>
      <c r="BR77" s="192"/>
      <c r="BS77" s="192"/>
      <c r="BT77" s="192"/>
      <c r="BU77" s="192"/>
      <c r="BV77" s="192"/>
      <c r="BW77" s="192"/>
      <c r="BX77" s="192"/>
      <c r="BY77" s="192"/>
      <c r="BZ77" s="192"/>
      <c r="CA77" s="192"/>
      <c r="CB77" s="192"/>
      <c r="CC77" s="192"/>
      <c r="CD77" s="192"/>
      <c r="CE77" s="192"/>
      <c r="CF77" s="192"/>
      <c r="CG77" s="192"/>
      <c r="CH77" s="192"/>
      <c r="CI77" s="192"/>
      <c r="CJ77" s="192"/>
      <c r="CK77" s="192"/>
      <c r="CL77" s="192"/>
      <c r="CM77" s="192"/>
      <c r="CN77" s="192"/>
      <c r="CO77" s="192"/>
      <c r="CP77" s="192"/>
      <c r="CQ77" s="192"/>
      <c r="CR77" s="192"/>
      <c r="CS77" s="192"/>
      <c r="CT77" s="192"/>
      <c r="CU77" s="192"/>
      <c r="CV77" s="192"/>
      <c r="CW77" s="192"/>
      <c r="CX77" s="192"/>
      <c r="CY77" s="192"/>
      <c r="CZ77" s="192"/>
      <c r="DA77" s="192"/>
      <c r="DB77" s="192"/>
      <c r="DC77" s="192"/>
      <c r="DD77" s="192"/>
      <c r="DE77" s="192"/>
      <c r="DF77" s="192"/>
      <c r="DG77" s="192"/>
      <c r="DH77" s="192"/>
      <c r="DI77" s="192"/>
      <c r="DJ77" s="192"/>
      <c r="DK77" s="192"/>
      <c r="DL77" s="192"/>
      <c r="DM77" s="192"/>
      <c r="DN77" s="192"/>
      <c r="DO77" s="192"/>
      <c r="DP77" s="192"/>
      <c r="DQ77" s="192"/>
      <c r="DR77" s="192"/>
      <c r="DS77" s="192"/>
      <c r="DT77" s="192"/>
      <c r="DU77" s="192"/>
      <c r="DV77" s="192"/>
      <c r="DW77" s="192"/>
      <c r="DX77" s="192"/>
      <c r="DY77" s="192"/>
      <c r="DZ77" s="192"/>
      <c r="EA77" s="192"/>
      <c r="EB77" s="192"/>
      <c r="EC77" s="192"/>
      <c r="ED77" s="192"/>
      <c r="EE77" s="192"/>
      <c r="EF77" s="192"/>
      <c r="EG77" s="192"/>
      <c r="EH77" s="192"/>
      <c r="EI77" s="192"/>
      <c r="EJ77" s="192"/>
      <c r="EK77" s="192"/>
      <c r="EL77" s="192"/>
      <c r="EM77" s="192"/>
      <c r="EN77" s="192"/>
      <c r="EO77" s="192"/>
    </row>
    <row r="78" spans="1:146" s="15" customFormat="1" x14ac:dyDescent="0.25">
      <c r="A78" s="171"/>
      <c r="B78" s="171"/>
      <c r="C78" s="171"/>
      <c r="D78" s="171"/>
      <c r="E78" s="171"/>
      <c r="F78" s="171"/>
      <c r="G78" s="171"/>
      <c r="H78" s="172"/>
      <c r="I78" s="171"/>
      <c r="J78" s="171"/>
      <c r="K78" s="9"/>
      <c r="L78" s="192"/>
      <c r="M78" s="192"/>
      <c r="N78" s="192"/>
      <c r="O78" s="192"/>
      <c r="P78" s="192"/>
      <c r="Q78" s="192"/>
      <c r="R78" s="192"/>
      <c r="S78" s="192"/>
      <c r="T78" s="192"/>
      <c r="U78" s="192"/>
      <c r="V78" s="192"/>
      <c r="W78" s="192"/>
      <c r="X78" s="192"/>
      <c r="Y78" s="192"/>
      <c r="Z78" s="192"/>
      <c r="AA78" s="192"/>
      <c r="AB78" s="192"/>
      <c r="AC78" s="192"/>
      <c r="AD78" s="192"/>
      <c r="AE78" s="192"/>
      <c r="AF78" s="192"/>
      <c r="AG78" s="192"/>
      <c r="AH78" s="192"/>
      <c r="AI78" s="192"/>
      <c r="AJ78" s="192"/>
      <c r="AK78" s="192"/>
      <c r="AL78" s="192"/>
      <c r="AM78" s="192"/>
      <c r="AN78" s="192"/>
      <c r="AO78" s="192"/>
      <c r="AP78" s="192"/>
      <c r="AQ78" s="192"/>
      <c r="AR78" s="192"/>
      <c r="AS78" s="192"/>
      <c r="AT78" s="192"/>
      <c r="AU78" s="192"/>
      <c r="AV78" s="192"/>
      <c r="AW78" s="192"/>
      <c r="AX78" s="192"/>
      <c r="AY78" s="192"/>
      <c r="AZ78" s="192"/>
      <c r="BA78" s="192"/>
      <c r="BB78" s="192"/>
      <c r="BC78" s="192"/>
      <c r="BD78" s="192"/>
      <c r="BE78" s="192"/>
      <c r="BF78" s="192"/>
      <c r="BG78" s="192"/>
      <c r="BH78" s="192"/>
      <c r="BI78" s="192"/>
      <c r="BJ78" s="192"/>
      <c r="BK78" s="192"/>
      <c r="BL78" s="192"/>
      <c r="BM78" s="192"/>
      <c r="BN78" s="192"/>
      <c r="BO78" s="192"/>
      <c r="BP78" s="192"/>
      <c r="BQ78" s="192"/>
      <c r="BR78" s="192"/>
      <c r="BS78" s="192"/>
      <c r="BT78" s="192"/>
      <c r="BU78" s="192"/>
      <c r="BV78" s="192"/>
      <c r="BW78" s="192"/>
      <c r="BX78" s="192"/>
      <c r="BY78" s="192"/>
      <c r="BZ78" s="192"/>
      <c r="CA78" s="192"/>
      <c r="CB78" s="192"/>
      <c r="CC78" s="192"/>
      <c r="CD78" s="192"/>
      <c r="CE78" s="192"/>
      <c r="CF78" s="192"/>
      <c r="CG78" s="192"/>
      <c r="CH78" s="192"/>
      <c r="CI78" s="192"/>
      <c r="CJ78" s="192"/>
      <c r="CK78" s="192"/>
      <c r="CL78" s="192"/>
      <c r="CM78" s="192"/>
      <c r="CN78" s="192"/>
      <c r="CO78" s="192"/>
      <c r="CP78" s="192"/>
      <c r="CQ78" s="192"/>
      <c r="CR78" s="192"/>
      <c r="CS78" s="192"/>
      <c r="CT78" s="192"/>
      <c r="CU78" s="192"/>
      <c r="CV78" s="192"/>
      <c r="CW78" s="192"/>
      <c r="CX78" s="192"/>
      <c r="CY78" s="192"/>
      <c r="CZ78" s="192"/>
      <c r="DA78" s="192"/>
      <c r="DB78" s="192"/>
      <c r="DC78" s="192"/>
      <c r="DD78" s="192"/>
      <c r="DE78" s="192"/>
      <c r="DF78" s="192"/>
      <c r="DG78" s="192"/>
      <c r="DH78" s="192"/>
      <c r="DI78" s="192"/>
      <c r="DJ78" s="192"/>
      <c r="DK78" s="192"/>
      <c r="DL78" s="192"/>
      <c r="DM78" s="192"/>
      <c r="DN78" s="192"/>
      <c r="DO78" s="192"/>
      <c r="DP78" s="192"/>
      <c r="DQ78" s="192"/>
      <c r="DR78" s="192"/>
      <c r="DS78" s="192"/>
      <c r="DT78" s="192"/>
      <c r="DU78" s="192"/>
      <c r="DV78" s="192"/>
      <c r="DW78" s="192"/>
      <c r="DX78" s="192"/>
      <c r="DY78" s="192"/>
      <c r="DZ78" s="192"/>
      <c r="EA78" s="192"/>
      <c r="EB78" s="192"/>
      <c r="EC78" s="192"/>
      <c r="ED78" s="192"/>
      <c r="EE78" s="192"/>
      <c r="EF78" s="192"/>
      <c r="EG78" s="192"/>
      <c r="EH78" s="192"/>
      <c r="EI78" s="192"/>
      <c r="EJ78" s="192"/>
      <c r="EK78" s="192"/>
      <c r="EL78" s="192"/>
      <c r="EM78" s="192"/>
      <c r="EN78" s="192"/>
      <c r="EO78" s="192"/>
    </row>
    <row r="79" spans="1:146" s="15" customFormat="1" x14ac:dyDescent="0.25">
      <c r="A79" s="171"/>
      <c r="B79" s="171"/>
      <c r="C79" s="171"/>
      <c r="D79" s="171"/>
      <c r="E79" s="171"/>
      <c r="F79" s="171"/>
      <c r="G79" s="171"/>
      <c r="H79" s="172"/>
      <c r="I79" s="171"/>
      <c r="J79" s="171"/>
      <c r="K79" s="9"/>
      <c r="L79" s="192"/>
      <c r="M79" s="192"/>
      <c r="N79" s="192"/>
      <c r="O79" s="192"/>
      <c r="P79" s="192"/>
      <c r="Q79" s="192"/>
      <c r="R79" s="192"/>
      <c r="S79" s="192"/>
      <c r="T79" s="192"/>
      <c r="U79" s="192"/>
      <c r="V79" s="192"/>
      <c r="W79" s="192"/>
      <c r="X79" s="192"/>
      <c r="Y79" s="192"/>
      <c r="Z79" s="192"/>
      <c r="AA79" s="192"/>
      <c r="AB79" s="192"/>
      <c r="AC79" s="192"/>
      <c r="AD79" s="192"/>
      <c r="AE79" s="192"/>
      <c r="AF79" s="192"/>
      <c r="AG79" s="192"/>
      <c r="AH79" s="192"/>
      <c r="AI79" s="192"/>
      <c r="AJ79" s="192"/>
      <c r="AK79" s="192"/>
      <c r="AL79" s="192"/>
      <c r="AM79" s="192"/>
      <c r="AN79" s="192"/>
      <c r="AO79" s="192"/>
      <c r="AP79" s="192"/>
      <c r="AQ79" s="192"/>
      <c r="AR79" s="192"/>
      <c r="AS79" s="192"/>
      <c r="AT79" s="192"/>
      <c r="AU79" s="192"/>
      <c r="AV79" s="192"/>
      <c r="AW79" s="192"/>
      <c r="AX79" s="192"/>
      <c r="AY79" s="192"/>
      <c r="AZ79" s="192"/>
      <c r="BA79" s="192"/>
      <c r="BB79" s="192"/>
      <c r="BC79" s="192"/>
      <c r="BD79" s="192"/>
      <c r="BE79" s="192"/>
      <c r="BF79" s="192"/>
      <c r="BG79" s="192"/>
      <c r="BH79" s="192"/>
      <c r="BI79" s="192"/>
      <c r="BJ79" s="192"/>
      <c r="BK79" s="192"/>
      <c r="BL79" s="192"/>
      <c r="BM79" s="192"/>
      <c r="BN79" s="192"/>
      <c r="BO79" s="192"/>
      <c r="BP79" s="192"/>
      <c r="BQ79" s="192"/>
      <c r="BR79" s="192"/>
      <c r="BS79" s="192"/>
      <c r="BT79" s="192"/>
      <c r="BU79" s="192"/>
      <c r="BV79" s="192"/>
      <c r="BW79" s="192"/>
      <c r="BX79" s="192"/>
      <c r="BY79" s="192"/>
      <c r="BZ79" s="192"/>
      <c r="CA79" s="192"/>
      <c r="CB79" s="192"/>
      <c r="CC79" s="192"/>
      <c r="CD79" s="192"/>
      <c r="CE79" s="192"/>
      <c r="CF79" s="192"/>
      <c r="CG79" s="192"/>
      <c r="CH79" s="192"/>
      <c r="CI79" s="192"/>
      <c r="CJ79" s="192"/>
      <c r="CK79" s="192"/>
      <c r="CL79" s="192"/>
      <c r="CM79" s="192"/>
      <c r="CN79" s="192"/>
      <c r="CO79" s="192"/>
      <c r="CP79" s="192"/>
      <c r="CQ79" s="192"/>
      <c r="CR79" s="192"/>
      <c r="CS79" s="192"/>
      <c r="CT79" s="192"/>
      <c r="CU79" s="192"/>
      <c r="CV79" s="192"/>
      <c r="CW79" s="192"/>
      <c r="CX79" s="192"/>
      <c r="CY79" s="192"/>
      <c r="CZ79" s="192"/>
      <c r="DA79" s="192"/>
      <c r="DB79" s="192"/>
      <c r="DC79" s="192"/>
      <c r="DD79" s="192"/>
      <c r="DE79" s="192"/>
      <c r="DF79" s="192"/>
      <c r="DG79" s="192"/>
      <c r="DH79" s="192"/>
      <c r="DI79" s="192"/>
      <c r="DJ79" s="192"/>
      <c r="DK79" s="192"/>
      <c r="DL79" s="192"/>
      <c r="DM79" s="192"/>
      <c r="DN79" s="192"/>
      <c r="DO79" s="192"/>
      <c r="DP79" s="192"/>
      <c r="DQ79" s="192"/>
      <c r="DR79" s="192"/>
      <c r="DS79" s="192"/>
      <c r="DT79" s="192"/>
      <c r="DU79" s="192"/>
      <c r="DV79" s="192"/>
      <c r="DW79" s="192"/>
      <c r="DX79" s="192"/>
      <c r="DY79" s="192"/>
      <c r="DZ79" s="192"/>
      <c r="EA79" s="192"/>
      <c r="EB79" s="192"/>
      <c r="EC79" s="192"/>
      <c r="ED79" s="192"/>
      <c r="EE79" s="192"/>
      <c r="EF79" s="192"/>
      <c r="EG79" s="192"/>
      <c r="EH79" s="192"/>
      <c r="EI79" s="192"/>
      <c r="EJ79" s="192"/>
      <c r="EK79" s="192"/>
      <c r="EL79" s="192"/>
      <c r="EM79" s="192"/>
      <c r="EN79" s="192"/>
      <c r="EO79" s="192"/>
    </row>
    <row r="80" spans="1:146" s="15" customFormat="1" x14ac:dyDescent="0.25">
      <c r="A80" s="171"/>
      <c r="B80" s="171"/>
      <c r="C80" s="171"/>
      <c r="D80" s="171"/>
      <c r="E80" s="171"/>
      <c r="F80" s="171"/>
      <c r="G80" s="171"/>
      <c r="H80" s="172"/>
      <c r="I80" s="171"/>
      <c r="J80" s="171"/>
      <c r="K80" s="9"/>
      <c r="L80" s="192"/>
      <c r="M80" s="192"/>
      <c r="N80" s="192"/>
      <c r="O80" s="192"/>
      <c r="P80" s="192"/>
      <c r="Q80" s="192"/>
      <c r="R80" s="192"/>
      <c r="S80" s="192"/>
      <c r="T80" s="192"/>
      <c r="U80" s="192"/>
      <c r="V80" s="192"/>
      <c r="W80" s="192"/>
      <c r="X80" s="192"/>
      <c r="Y80" s="192"/>
      <c r="Z80" s="192"/>
      <c r="AA80" s="192"/>
      <c r="AB80" s="192"/>
      <c r="AC80" s="192"/>
      <c r="AD80" s="192"/>
      <c r="AE80" s="192"/>
      <c r="AF80" s="192"/>
      <c r="AG80" s="192"/>
      <c r="AH80" s="192"/>
      <c r="AI80" s="192"/>
      <c r="AJ80" s="192"/>
      <c r="AK80" s="192"/>
      <c r="AL80" s="192"/>
      <c r="AM80" s="192"/>
      <c r="AN80" s="192"/>
      <c r="AO80" s="192"/>
      <c r="AP80" s="192"/>
      <c r="AQ80" s="192"/>
      <c r="AR80" s="192"/>
      <c r="AS80" s="192"/>
      <c r="AT80" s="192"/>
      <c r="AU80" s="192"/>
      <c r="AV80" s="192"/>
      <c r="AW80" s="192"/>
      <c r="AX80" s="192"/>
      <c r="AY80" s="192"/>
      <c r="AZ80" s="192"/>
      <c r="BA80" s="192"/>
      <c r="BB80" s="192"/>
      <c r="BC80" s="192"/>
      <c r="BD80" s="192"/>
      <c r="BE80" s="192"/>
      <c r="BF80" s="192"/>
      <c r="BG80" s="192"/>
      <c r="BH80" s="192"/>
      <c r="BI80" s="192"/>
      <c r="BJ80" s="192"/>
      <c r="BK80" s="192"/>
      <c r="BL80" s="192"/>
      <c r="BM80" s="192"/>
      <c r="BN80" s="192"/>
      <c r="BO80" s="192"/>
      <c r="BP80" s="192"/>
      <c r="BQ80" s="192"/>
      <c r="BR80" s="192"/>
      <c r="BS80" s="192"/>
      <c r="BT80" s="192"/>
      <c r="BU80" s="192"/>
      <c r="BV80" s="192"/>
      <c r="BW80" s="192"/>
      <c r="BX80" s="192"/>
      <c r="BY80" s="192"/>
      <c r="BZ80" s="192"/>
      <c r="CA80" s="192"/>
      <c r="CB80" s="192"/>
      <c r="CC80" s="192"/>
      <c r="CD80" s="192"/>
      <c r="CE80" s="192"/>
      <c r="CF80" s="192"/>
      <c r="CG80" s="192"/>
      <c r="CH80" s="192"/>
      <c r="CI80" s="192"/>
      <c r="CJ80" s="192"/>
      <c r="CK80" s="192"/>
      <c r="CL80" s="192"/>
      <c r="CM80" s="192"/>
      <c r="CN80" s="192"/>
      <c r="CO80" s="192"/>
      <c r="CP80" s="192"/>
      <c r="CQ80" s="192"/>
      <c r="CR80" s="192"/>
      <c r="CS80" s="192"/>
      <c r="CT80" s="192"/>
      <c r="CU80" s="192"/>
      <c r="CV80" s="192"/>
      <c r="CW80" s="192"/>
      <c r="CX80" s="192"/>
      <c r="CY80" s="192"/>
      <c r="CZ80" s="192"/>
      <c r="DA80" s="192"/>
      <c r="DB80" s="192"/>
      <c r="DC80" s="192"/>
      <c r="DD80" s="192"/>
      <c r="DE80" s="192"/>
      <c r="DF80" s="192"/>
      <c r="DG80" s="192"/>
      <c r="DH80" s="192"/>
      <c r="DI80" s="192"/>
      <c r="DJ80" s="192"/>
      <c r="DK80" s="192"/>
      <c r="DL80" s="192"/>
      <c r="DM80" s="192"/>
      <c r="DN80" s="192"/>
      <c r="DO80" s="192"/>
      <c r="DP80" s="192"/>
      <c r="DQ80" s="192"/>
      <c r="DR80" s="192"/>
      <c r="DS80" s="192"/>
      <c r="DT80" s="192"/>
      <c r="DU80" s="192"/>
      <c r="DV80" s="192"/>
      <c r="DW80" s="192"/>
      <c r="DX80" s="192"/>
      <c r="DY80" s="192"/>
      <c r="DZ80" s="192"/>
      <c r="EA80" s="192"/>
      <c r="EB80" s="192"/>
      <c r="EC80" s="192"/>
      <c r="ED80" s="192"/>
      <c r="EE80" s="192"/>
      <c r="EF80" s="192"/>
      <c r="EG80" s="192"/>
      <c r="EH80" s="192"/>
      <c r="EI80" s="192"/>
      <c r="EJ80" s="192"/>
      <c r="EK80" s="192"/>
      <c r="EL80" s="192"/>
      <c r="EM80" s="192"/>
      <c r="EN80" s="192"/>
      <c r="EO80" s="192"/>
    </row>
    <row r="81" spans="1:146" s="27" customFormat="1" ht="80.099999999999994" customHeight="1" x14ac:dyDescent="0.25">
      <c r="A81" s="171"/>
      <c r="B81" s="171"/>
      <c r="C81" s="171"/>
      <c r="D81" s="171"/>
      <c r="E81" s="171"/>
      <c r="F81" s="171"/>
      <c r="G81" s="171"/>
      <c r="H81" s="172"/>
      <c r="I81" s="171"/>
      <c r="J81" s="171"/>
      <c r="K81" s="9"/>
      <c r="L81" s="192"/>
      <c r="M81" s="192"/>
      <c r="N81" s="192"/>
      <c r="O81" s="192"/>
      <c r="P81" s="192"/>
      <c r="Q81" s="192"/>
      <c r="R81" s="192"/>
      <c r="S81" s="192"/>
      <c r="T81" s="192"/>
      <c r="U81" s="192"/>
      <c r="V81" s="192"/>
      <c r="W81" s="192"/>
      <c r="X81" s="192"/>
      <c r="Y81" s="192"/>
      <c r="Z81" s="192"/>
      <c r="AA81" s="192"/>
      <c r="AB81" s="192"/>
      <c r="AC81" s="192"/>
      <c r="AD81" s="192"/>
      <c r="AE81" s="192"/>
      <c r="AF81" s="192"/>
      <c r="AG81" s="192"/>
      <c r="AH81" s="192"/>
      <c r="AI81" s="192"/>
      <c r="AJ81" s="192"/>
      <c r="AK81" s="192"/>
      <c r="AL81" s="192"/>
      <c r="AM81" s="192"/>
      <c r="AN81" s="192"/>
      <c r="AO81" s="192"/>
      <c r="AP81" s="192"/>
      <c r="AQ81" s="192"/>
      <c r="AR81" s="192"/>
      <c r="AS81" s="192"/>
      <c r="AT81" s="192"/>
      <c r="AU81" s="192"/>
      <c r="AV81" s="192"/>
      <c r="AW81" s="192"/>
      <c r="AX81" s="192"/>
      <c r="AY81" s="192"/>
      <c r="AZ81" s="192"/>
      <c r="BA81" s="192"/>
      <c r="BB81" s="192"/>
      <c r="BC81" s="192"/>
      <c r="BD81" s="192"/>
      <c r="BE81" s="192"/>
      <c r="BF81" s="192"/>
      <c r="BG81" s="192"/>
      <c r="BH81" s="192"/>
      <c r="BI81" s="192"/>
      <c r="BJ81" s="192"/>
      <c r="BK81" s="192"/>
      <c r="BL81" s="192"/>
      <c r="BM81" s="192"/>
      <c r="BN81" s="192"/>
      <c r="BO81" s="192"/>
      <c r="BP81" s="192"/>
      <c r="BQ81" s="192"/>
      <c r="BR81" s="192"/>
      <c r="BS81" s="192"/>
      <c r="BT81" s="192"/>
      <c r="BU81" s="192"/>
      <c r="BV81" s="192"/>
      <c r="BW81" s="192"/>
      <c r="BX81" s="192"/>
      <c r="BY81" s="192"/>
      <c r="BZ81" s="192"/>
      <c r="CA81" s="192"/>
      <c r="CB81" s="192"/>
      <c r="CC81" s="192"/>
      <c r="CD81" s="192"/>
      <c r="CE81" s="192"/>
      <c r="CF81" s="192"/>
      <c r="CG81" s="192"/>
      <c r="CH81" s="192"/>
      <c r="CI81" s="192"/>
      <c r="CJ81" s="192"/>
      <c r="CK81" s="192"/>
      <c r="CL81" s="192"/>
      <c r="CM81" s="192"/>
      <c r="CN81" s="192"/>
      <c r="CO81" s="192"/>
      <c r="CP81" s="192"/>
      <c r="CQ81" s="192"/>
      <c r="CR81" s="192"/>
      <c r="CS81" s="192"/>
      <c r="CT81" s="192"/>
      <c r="CU81" s="192"/>
      <c r="CV81" s="192"/>
      <c r="CW81" s="192"/>
      <c r="CX81" s="192"/>
      <c r="CY81" s="192"/>
      <c r="CZ81" s="192"/>
      <c r="DA81" s="192"/>
      <c r="DB81" s="192"/>
      <c r="DC81" s="192"/>
      <c r="DD81" s="192"/>
      <c r="DE81" s="192"/>
      <c r="DF81" s="192"/>
      <c r="DG81" s="192"/>
      <c r="DH81" s="192"/>
      <c r="DI81" s="192"/>
      <c r="DJ81" s="192"/>
      <c r="DK81" s="192"/>
      <c r="DL81" s="192"/>
      <c r="DM81" s="192"/>
      <c r="DN81" s="192"/>
      <c r="DO81" s="192"/>
      <c r="DP81" s="192"/>
      <c r="DQ81" s="192"/>
      <c r="DR81" s="192"/>
      <c r="DS81" s="192"/>
      <c r="DT81" s="192"/>
      <c r="DU81" s="192"/>
      <c r="DV81" s="192"/>
      <c r="DW81" s="192"/>
      <c r="DX81" s="192"/>
      <c r="DY81" s="192"/>
      <c r="DZ81" s="192"/>
      <c r="EA81" s="192"/>
      <c r="EB81" s="192"/>
      <c r="EC81" s="192"/>
      <c r="ED81" s="192"/>
      <c r="EE81" s="192"/>
      <c r="EF81" s="192"/>
      <c r="EG81" s="192"/>
      <c r="EH81" s="192"/>
      <c r="EI81" s="192"/>
      <c r="EJ81" s="192"/>
      <c r="EK81" s="192"/>
      <c r="EL81" s="192"/>
      <c r="EM81" s="192"/>
      <c r="EN81" s="192"/>
      <c r="EO81" s="192"/>
      <c r="EP81" s="244"/>
    </row>
    <row r="82" spans="1:146" s="27" customFormat="1" ht="87.95" customHeight="1" x14ac:dyDescent="0.25">
      <c r="A82" s="171"/>
      <c r="B82" s="171"/>
      <c r="C82" s="171"/>
      <c r="D82" s="171"/>
      <c r="E82" s="171"/>
      <c r="F82" s="171"/>
      <c r="G82" s="171"/>
      <c r="H82" s="172"/>
      <c r="I82" s="171"/>
      <c r="J82" s="171"/>
      <c r="K82" s="9"/>
      <c r="L82" s="192"/>
      <c r="M82" s="192"/>
      <c r="N82" s="192"/>
      <c r="O82" s="192"/>
      <c r="P82" s="192"/>
      <c r="Q82" s="192"/>
      <c r="R82" s="192"/>
      <c r="S82" s="192"/>
      <c r="T82" s="192"/>
      <c r="U82" s="192"/>
      <c r="V82" s="192"/>
      <c r="W82" s="192"/>
      <c r="X82" s="192"/>
      <c r="Y82" s="192"/>
      <c r="Z82" s="192"/>
      <c r="AA82" s="192"/>
      <c r="AB82" s="192"/>
      <c r="AC82" s="192"/>
      <c r="AD82" s="192"/>
      <c r="AE82" s="192"/>
      <c r="AF82" s="192"/>
      <c r="AG82" s="192"/>
      <c r="AH82" s="192"/>
      <c r="AI82" s="192"/>
      <c r="AJ82" s="192"/>
      <c r="AK82" s="192"/>
      <c r="AL82" s="192"/>
      <c r="AM82" s="192"/>
      <c r="AN82" s="192"/>
      <c r="AO82" s="192"/>
      <c r="AP82" s="192"/>
      <c r="AQ82" s="192"/>
      <c r="AR82" s="192"/>
      <c r="AS82" s="192"/>
      <c r="AT82" s="192"/>
      <c r="AU82" s="192"/>
      <c r="AV82" s="192"/>
      <c r="AW82" s="192"/>
      <c r="AX82" s="192"/>
      <c r="AY82" s="192"/>
      <c r="AZ82" s="192"/>
      <c r="BA82" s="192"/>
      <c r="BB82" s="192"/>
      <c r="BC82" s="192"/>
      <c r="BD82" s="192"/>
      <c r="BE82" s="192"/>
      <c r="BF82" s="192"/>
      <c r="BG82" s="192"/>
      <c r="BH82" s="192"/>
      <c r="BI82" s="192"/>
      <c r="BJ82" s="192"/>
      <c r="BK82" s="192"/>
      <c r="BL82" s="192"/>
      <c r="BM82" s="192"/>
      <c r="BN82" s="192"/>
      <c r="BO82" s="192"/>
      <c r="BP82" s="192"/>
      <c r="BQ82" s="192"/>
      <c r="BR82" s="192"/>
      <c r="BS82" s="192"/>
      <c r="BT82" s="192"/>
      <c r="BU82" s="192"/>
      <c r="BV82" s="192"/>
      <c r="BW82" s="192"/>
      <c r="BX82" s="192"/>
      <c r="BY82" s="192"/>
      <c r="BZ82" s="192"/>
      <c r="CA82" s="192"/>
      <c r="CB82" s="192"/>
      <c r="CC82" s="192"/>
      <c r="CD82" s="192"/>
      <c r="CE82" s="192"/>
      <c r="CF82" s="192"/>
      <c r="CG82" s="192"/>
      <c r="CH82" s="192"/>
      <c r="CI82" s="192"/>
      <c r="CJ82" s="192"/>
      <c r="CK82" s="192"/>
      <c r="CL82" s="192"/>
      <c r="CM82" s="192"/>
      <c r="CN82" s="192"/>
      <c r="CO82" s="192"/>
      <c r="CP82" s="192"/>
      <c r="CQ82" s="192"/>
      <c r="CR82" s="192"/>
      <c r="CS82" s="192"/>
      <c r="CT82" s="192"/>
      <c r="CU82" s="192"/>
      <c r="CV82" s="192"/>
      <c r="CW82" s="192"/>
      <c r="CX82" s="192"/>
      <c r="CY82" s="192"/>
      <c r="CZ82" s="192"/>
      <c r="DA82" s="192"/>
      <c r="DB82" s="192"/>
      <c r="DC82" s="192"/>
      <c r="DD82" s="192"/>
      <c r="DE82" s="192"/>
      <c r="DF82" s="192"/>
      <c r="DG82" s="192"/>
      <c r="DH82" s="192"/>
      <c r="DI82" s="192"/>
      <c r="DJ82" s="192"/>
      <c r="DK82" s="192"/>
      <c r="DL82" s="192"/>
      <c r="DM82" s="192"/>
      <c r="DN82" s="192"/>
      <c r="DO82" s="192"/>
      <c r="DP82" s="192"/>
      <c r="DQ82" s="192"/>
      <c r="DR82" s="192"/>
      <c r="DS82" s="192"/>
      <c r="DT82" s="192"/>
      <c r="DU82" s="192"/>
      <c r="DV82" s="192"/>
      <c r="DW82" s="192"/>
      <c r="DX82" s="192"/>
      <c r="DY82" s="192"/>
      <c r="DZ82" s="192"/>
      <c r="EA82" s="192"/>
      <c r="EB82" s="192"/>
      <c r="EC82" s="192"/>
      <c r="ED82" s="192"/>
      <c r="EE82" s="192"/>
      <c r="EF82" s="192"/>
      <c r="EG82" s="192"/>
      <c r="EH82" s="192"/>
      <c r="EI82" s="192"/>
      <c r="EJ82" s="192"/>
      <c r="EK82" s="192"/>
      <c r="EL82" s="192"/>
      <c r="EM82" s="192"/>
      <c r="EN82" s="192"/>
      <c r="EO82" s="192"/>
      <c r="EP82" s="244"/>
    </row>
    <row r="83" spans="1:146" s="27" customFormat="1" x14ac:dyDescent="0.25">
      <c r="A83" s="171"/>
      <c r="B83" s="171"/>
      <c r="C83" s="171"/>
      <c r="D83" s="171"/>
      <c r="E83" s="171"/>
      <c r="F83" s="171"/>
      <c r="G83" s="171"/>
      <c r="H83" s="172"/>
      <c r="I83" s="171"/>
      <c r="J83" s="171"/>
      <c r="K83" s="9"/>
      <c r="L83" s="192"/>
      <c r="M83" s="192"/>
      <c r="N83" s="192"/>
      <c r="O83" s="192"/>
      <c r="P83" s="192"/>
      <c r="Q83" s="192"/>
      <c r="R83" s="192"/>
      <c r="S83" s="192"/>
      <c r="T83" s="192"/>
      <c r="U83" s="192"/>
      <c r="V83" s="192"/>
      <c r="W83" s="192"/>
      <c r="X83" s="192"/>
      <c r="Y83" s="192"/>
      <c r="Z83" s="192"/>
      <c r="AA83" s="192"/>
      <c r="AB83" s="192"/>
      <c r="AC83" s="192"/>
      <c r="AD83" s="192"/>
      <c r="AE83" s="192"/>
      <c r="AF83" s="192"/>
      <c r="AG83" s="192"/>
      <c r="AH83" s="192"/>
      <c r="AI83" s="192"/>
      <c r="AJ83" s="192"/>
      <c r="AK83" s="192"/>
      <c r="AL83" s="192"/>
      <c r="AM83" s="192"/>
      <c r="AN83" s="192"/>
      <c r="AO83" s="192"/>
      <c r="AP83" s="192"/>
      <c r="AQ83" s="192"/>
      <c r="AR83" s="192"/>
      <c r="AS83" s="192"/>
      <c r="AT83" s="192"/>
      <c r="AU83" s="192"/>
      <c r="AV83" s="192"/>
      <c r="AW83" s="192"/>
      <c r="AX83" s="192"/>
      <c r="AY83" s="192"/>
      <c r="AZ83" s="192"/>
      <c r="BA83" s="192"/>
      <c r="BB83" s="192"/>
      <c r="BC83" s="192"/>
      <c r="BD83" s="192"/>
      <c r="BE83" s="192"/>
      <c r="BF83" s="192"/>
      <c r="BG83" s="192"/>
      <c r="BH83" s="192"/>
      <c r="BI83" s="192"/>
      <c r="BJ83" s="192"/>
      <c r="BK83" s="192"/>
      <c r="BL83" s="192"/>
      <c r="BM83" s="192"/>
      <c r="BN83" s="192"/>
      <c r="BO83" s="192"/>
      <c r="BP83" s="192"/>
      <c r="BQ83" s="192"/>
      <c r="BR83" s="192"/>
      <c r="BS83" s="192"/>
      <c r="BT83" s="192"/>
      <c r="BU83" s="192"/>
      <c r="BV83" s="192"/>
      <c r="BW83" s="192"/>
      <c r="BX83" s="192"/>
      <c r="BY83" s="192"/>
      <c r="BZ83" s="192"/>
      <c r="CA83" s="192"/>
      <c r="CB83" s="192"/>
      <c r="CC83" s="192"/>
      <c r="CD83" s="192"/>
      <c r="CE83" s="192"/>
      <c r="CF83" s="192"/>
      <c r="CG83" s="192"/>
      <c r="CH83" s="192"/>
      <c r="CI83" s="192"/>
      <c r="CJ83" s="192"/>
      <c r="CK83" s="192"/>
      <c r="CL83" s="192"/>
      <c r="CM83" s="192"/>
      <c r="CN83" s="192"/>
      <c r="CO83" s="192"/>
      <c r="CP83" s="192"/>
      <c r="CQ83" s="192"/>
      <c r="CR83" s="192"/>
      <c r="CS83" s="192"/>
      <c r="CT83" s="192"/>
      <c r="CU83" s="192"/>
      <c r="CV83" s="192"/>
      <c r="CW83" s="192"/>
      <c r="CX83" s="192"/>
      <c r="CY83" s="192"/>
      <c r="CZ83" s="192"/>
      <c r="DA83" s="192"/>
      <c r="DB83" s="192"/>
      <c r="DC83" s="192"/>
      <c r="DD83" s="192"/>
      <c r="DE83" s="192"/>
      <c r="DF83" s="192"/>
      <c r="DG83" s="192"/>
      <c r="DH83" s="192"/>
      <c r="DI83" s="192"/>
      <c r="DJ83" s="192"/>
      <c r="DK83" s="192"/>
      <c r="DL83" s="192"/>
      <c r="DM83" s="192"/>
      <c r="DN83" s="192"/>
      <c r="DO83" s="192"/>
      <c r="DP83" s="192"/>
      <c r="DQ83" s="192"/>
      <c r="DR83" s="192"/>
      <c r="DS83" s="192"/>
      <c r="DT83" s="192"/>
      <c r="DU83" s="192"/>
      <c r="DV83" s="192"/>
      <c r="DW83" s="192"/>
      <c r="DX83" s="192"/>
      <c r="DY83" s="192"/>
      <c r="DZ83" s="192"/>
      <c r="EA83" s="192"/>
      <c r="EB83" s="192"/>
      <c r="EC83" s="192"/>
      <c r="ED83" s="192"/>
      <c r="EE83" s="192"/>
      <c r="EF83" s="192"/>
      <c r="EG83" s="192"/>
      <c r="EH83" s="192"/>
      <c r="EI83" s="192"/>
      <c r="EJ83" s="192"/>
      <c r="EK83" s="192"/>
      <c r="EL83" s="192"/>
      <c r="EM83" s="192"/>
      <c r="EN83" s="192"/>
      <c r="EO83" s="192"/>
      <c r="EP83" s="244"/>
    </row>
    <row r="84" spans="1:146" s="27" customFormat="1" ht="86.1" customHeight="1" x14ac:dyDescent="0.25">
      <c r="A84" s="171"/>
      <c r="B84" s="171"/>
      <c r="C84" s="171"/>
      <c r="D84" s="171"/>
      <c r="E84" s="171"/>
      <c r="F84" s="171"/>
      <c r="G84" s="171"/>
      <c r="H84" s="172"/>
      <c r="I84" s="171"/>
      <c r="J84" s="171"/>
      <c r="K84" s="9"/>
      <c r="L84" s="192"/>
      <c r="M84" s="192"/>
      <c r="N84" s="192"/>
      <c r="O84" s="192"/>
      <c r="P84" s="192"/>
      <c r="Q84" s="192"/>
      <c r="R84" s="192"/>
      <c r="S84" s="192"/>
      <c r="T84" s="192"/>
      <c r="U84" s="192"/>
      <c r="V84" s="192"/>
      <c r="W84" s="192"/>
      <c r="X84" s="192"/>
      <c r="Y84" s="192"/>
      <c r="Z84" s="192"/>
      <c r="AA84" s="192"/>
      <c r="AB84" s="192"/>
      <c r="AC84" s="192"/>
      <c r="AD84" s="192"/>
      <c r="AE84" s="192"/>
      <c r="AF84" s="192"/>
      <c r="AG84" s="192"/>
      <c r="AH84" s="192"/>
      <c r="AI84" s="192"/>
      <c r="AJ84" s="192"/>
      <c r="AK84" s="192"/>
      <c r="AL84" s="192"/>
      <c r="AM84" s="192"/>
      <c r="AN84" s="192"/>
      <c r="AO84" s="192"/>
      <c r="AP84" s="192"/>
      <c r="AQ84" s="192"/>
      <c r="AR84" s="192"/>
      <c r="AS84" s="192"/>
      <c r="AT84" s="192"/>
      <c r="AU84" s="192"/>
      <c r="AV84" s="192"/>
      <c r="AW84" s="192"/>
      <c r="AX84" s="192"/>
      <c r="AY84" s="192"/>
      <c r="AZ84" s="192"/>
      <c r="BA84" s="192"/>
      <c r="BB84" s="192"/>
      <c r="BC84" s="192"/>
      <c r="BD84" s="192"/>
      <c r="BE84" s="192"/>
      <c r="BF84" s="192"/>
      <c r="BG84" s="192"/>
      <c r="BH84" s="192"/>
      <c r="BI84" s="192"/>
      <c r="BJ84" s="192"/>
      <c r="BK84" s="192"/>
      <c r="BL84" s="192"/>
      <c r="BM84" s="192"/>
      <c r="BN84" s="192"/>
      <c r="BO84" s="192"/>
      <c r="BP84" s="192"/>
      <c r="BQ84" s="192"/>
      <c r="BR84" s="192"/>
      <c r="BS84" s="192"/>
      <c r="BT84" s="192"/>
      <c r="BU84" s="192"/>
      <c r="BV84" s="192"/>
      <c r="BW84" s="192"/>
      <c r="BX84" s="192"/>
      <c r="BY84" s="192"/>
      <c r="BZ84" s="192"/>
      <c r="CA84" s="192"/>
      <c r="CB84" s="192"/>
      <c r="CC84" s="192"/>
      <c r="CD84" s="192"/>
      <c r="CE84" s="192"/>
      <c r="CF84" s="192"/>
      <c r="CG84" s="192"/>
      <c r="CH84" s="192"/>
      <c r="CI84" s="192"/>
      <c r="CJ84" s="192"/>
      <c r="CK84" s="192"/>
      <c r="CL84" s="192"/>
      <c r="CM84" s="192"/>
      <c r="CN84" s="192"/>
      <c r="CO84" s="192"/>
      <c r="CP84" s="192"/>
      <c r="CQ84" s="192"/>
      <c r="CR84" s="192"/>
      <c r="CS84" s="192"/>
      <c r="CT84" s="192"/>
      <c r="CU84" s="192"/>
      <c r="CV84" s="192"/>
      <c r="CW84" s="192"/>
      <c r="CX84" s="192"/>
      <c r="CY84" s="192"/>
      <c r="CZ84" s="192"/>
      <c r="DA84" s="192"/>
      <c r="DB84" s="192"/>
      <c r="DC84" s="192"/>
      <c r="DD84" s="192"/>
      <c r="DE84" s="192"/>
      <c r="DF84" s="192"/>
      <c r="DG84" s="192"/>
      <c r="DH84" s="192"/>
      <c r="DI84" s="192"/>
      <c r="DJ84" s="192"/>
      <c r="DK84" s="192"/>
      <c r="DL84" s="192"/>
      <c r="DM84" s="192"/>
      <c r="DN84" s="192"/>
      <c r="DO84" s="192"/>
      <c r="DP84" s="192"/>
      <c r="DQ84" s="192"/>
      <c r="DR84" s="192"/>
      <c r="DS84" s="192"/>
      <c r="DT84" s="192"/>
      <c r="DU84" s="192"/>
      <c r="DV84" s="192"/>
      <c r="DW84" s="192"/>
      <c r="DX84" s="192"/>
      <c r="DY84" s="192"/>
      <c r="DZ84" s="192"/>
      <c r="EA84" s="192"/>
      <c r="EB84" s="192"/>
      <c r="EC84" s="192"/>
      <c r="ED84" s="192"/>
      <c r="EE84" s="192"/>
      <c r="EF84" s="192"/>
      <c r="EG84" s="192"/>
      <c r="EH84" s="192"/>
      <c r="EI84" s="192"/>
      <c r="EJ84" s="192"/>
      <c r="EK84" s="192"/>
      <c r="EL84" s="192"/>
      <c r="EM84" s="192"/>
      <c r="EN84" s="192"/>
      <c r="EO84" s="192"/>
      <c r="EP84" s="244"/>
    </row>
    <row r="85" spans="1:146" s="27" customFormat="1" ht="39.950000000000003" customHeight="1" x14ac:dyDescent="0.25">
      <c r="A85" s="171"/>
      <c r="B85" s="171"/>
      <c r="C85" s="171"/>
      <c r="D85" s="171"/>
      <c r="E85" s="171"/>
      <c r="F85" s="171"/>
      <c r="G85" s="171"/>
      <c r="H85" s="172"/>
      <c r="I85" s="171"/>
      <c r="J85" s="171"/>
      <c r="K85" s="9"/>
      <c r="L85" s="192"/>
      <c r="M85" s="192"/>
      <c r="N85" s="192"/>
      <c r="O85" s="192"/>
      <c r="P85" s="192"/>
      <c r="Q85" s="192"/>
      <c r="R85" s="192"/>
      <c r="S85" s="192"/>
      <c r="T85" s="192"/>
      <c r="U85" s="192"/>
      <c r="V85" s="192"/>
      <c r="W85" s="192"/>
      <c r="X85" s="192"/>
      <c r="Y85" s="192"/>
      <c r="Z85" s="192"/>
      <c r="AA85" s="192"/>
      <c r="AB85" s="192"/>
      <c r="AC85" s="192"/>
      <c r="AD85" s="192"/>
      <c r="AE85" s="192"/>
      <c r="AF85" s="192"/>
      <c r="AG85" s="192"/>
      <c r="AH85" s="192"/>
      <c r="AI85" s="192"/>
      <c r="AJ85" s="192"/>
      <c r="AK85" s="192"/>
      <c r="AL85" s="192"/>
      <c r="AM85" s="192"/>
      <c r="AN85" s="192"/>
      <c r="AO85" s="192"/>
      <c r="AP85" s="192"/>
      <c r="AQ85" s="192"/>
      <c r="AR85" s="192"/>
      <c r="AS85" s="192"/>
      <c r="AT85" s="192"/>
      <c r="AU85" s="192"/>
      <c r="AV85" s="192"/>
      <c r="AW85" s="192"/>
      <c r="AX85" s="192"/>
      <c r="AY85" s="192"/>
      <c r="AZ85" s="192"/>
      <c r="BA85" s="192"/>
      <c r="BB85" s="192"/>
      <c r="BC85" s="192"/>
      <c r="BD85" s="192"/>
      <c r="BE85" s="192"/>
      <c r="BF85" s="192"/>
      <c r="BG85" s="192"/>
      <c r="BH85" s="192"/>
      <c r="BI85" s="192"/>
      <c r="BJ85" s="192"/>
      <c r="BK85" s="192"/>
      <c r="BL85" s="192"/>
      <c r="BM85" s="192"/>
      <c r="BN85" s="192"/>
      <c r="BO85" s="192"/>
      <c r="BP85" s="192"/>
      <c r="BQ85" s="192"/>
      <c r="BR85" s="192"/>
      <c r="BS85" s="192"/>
      <c r="BT85" s="192"/>
      <c r="BU85" s="192"/>
      <c r="BV85" s="192"/>
      <c r="BW85" s="192"/>
      <c r="BX85" s="192"/>
      <c r="BY85" s="192"/>
      <c r="BZ85" s="192"/>
      <c r="CA85" s="192"/>
      <c r="CB85" s="192"/>
      <c r="CC85" s="192"/>
      <c r="CD85" s="192"/>
      <c r="CE85" s="192"/>
      <c r="CF85" s="192"/>
      <c r="CG85" s="192"/>
      <c r="CH85" s="192"/>
      <c r="CI85" s="192"/>
      <c r="CJ85" s="192"/>
      <c r="CK85" s="192"/>
      <c r="CL85" s="192"/>
      <c r="CM85" s="192"/>
      <c r="CN85" s="192"/>
      <c r="CO85" s="192"/>
      <c r="CP85" s="192"/>
      <c r="CQ85" s="192"/>
      <c r="CR85" s="192"/>
      <c r="CS85" s="192"/>
      <c r="CT85" s="192"/>
      <c r="CU85" s="192"/>
      <c r="CV85" s="192"/>
      <c r="CW85" s="192"/>
      <c r="CX85" s="192"/>
      <c r="CY85" s="192"/>
      <c r="CZ85" s="192"/>
      <c r="DA85" s="192"/>
      <c r="DB85" s="192"/>
      <c r="DC85" s="192"/>
      <c r="DD85" s="192"/>
      <c r="DE85" s="192"/>
      <c r="DF85" s="192"/>
      <c r="DG85" s="192"/>
      <c r="DH85" s="192"/>
      <c r="DI85" s="192"/>
      <c r="DJ85" s="192"/>
      <c r="DK85" s="192"/>
      <c r="DL85" s="192"/>
      <c r="DM85" s="192"/>
      <c r="DN85" s="192"/>
      <c r="DO85" s="192"/>
      <c r="DP85" s="192"/>
      <c r="DQ85" s="192"/>
      <c r="DR85" s="192"/>
      <c r="DS85" s="192"/>
      <c r="DT85" s="192"/>
      <c r="DU85" s="192"/>
      <c r="DV85" s="192"/>
      <c r="DW85" s="192"/>
      <c r="DX85" s="192"/>
      <c r="DY85" s="192"/>
      <c r="DZ85" s="192"/>
      <c r="EA85" s="192"/>
      <c r="EB85" s="192"/>
      <c r="EC85" s="192"/>
      <c r="ED85" s="192"/>
      <c r="EE85" s="192"/>
      <c r="EF85" s="192"/>
      <c r="EG85" s="192"/>
      <c r="EH85" s="192"/>
      <c r="EI85" s="192"/>
      <c r="EJ85" s="192"/>
      <c r="EK85" s="192"/>
      <c r="EL85" s="192"/>
      <c r="EM85" s="192"/>
      <c r="EN85" s="192"/>
      <c r="EO85" s="192"/>
      <c r="EP85" s="244"/>
    </row>
    <row r="86" spans="1:146" s="27" customFormat="1" x14ac:dyDescent="0.25">
      <c r="A86" s="171"/>
      <c r="B86" s="171"/>
      <c r="C86" s="171"/>
      <c r="D86" s="171"/>
      <c r="E86" s="171"/>
      <c r="F86" s="171"/>
      <c r="G86" s="171"/>
      <c r="H86" s="172"/>
      <c r="I86" s="171"/>
      <c r="J86" s="171"/>
      <c r="K86" s="9"/>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K86" s="192"/>
      <c r="AL86" s="192"/>
      <c r="AM86" s="192"/>
      <c r="AN86" s="192"/>
      <c r="AO86" s="192"/>
      <c r="AP86" s="192"/>
      <c r="AQ86" s="192"/>
      <c r="AR86" s="192"/>
      <c r="AS86" s="192"/>
      <c r="AT86" s="192"/>
      <c r="AU86" s="192"/>
      <c r="AV86" s="192"/>
      <c r="AW86" s="192"/>
      <c r="AX86" s="192"/>
      <c r="AY86" s="192"/>
      <c r="AZ86" s="192"/>
      <c r="BA86" s="192"/>
      <c r="BB86" s="192"/>
      <c r="BC86" s="192"/>
      <c r="BD86" s="192"/>
      <c r="BE86" s="192"/>
      <c r="BF86" s="192"/>
      <c r="BG86" s="192"/>
      <c r="BH86" s="192"/>
      <c r="BI86" s="192"/>
      <c r="BJ86" s="192"/>
      <c r="BK86" s="192"/>
      <c r="BL86" s="192"/>
      <c r="BM86" s="192"/>
      <c r="BN86" s="192"/>
      <c r="BO86" s="192"/>
      <c r="BP86" s="192"/>
      <c r="BQ86" s="192"/>
      <c r="BR86" s="192"/>
      <c r="BS86" s="192"/>
      <c r="BT86" s="192"/>
      <c r="BU86" s="192"/>
      <c r="BV86" s="192"/>
      <c r="BW86" s="192"/>
      <c r="BX86" s="192"/>
      <c r="BY86" s="192"/>
      <c r="BZ86" s="192"/>
      <c r="CA86" s="192"/>
      <c r="CB86" s="192"/>
      <c r="CC86" s="192"/>
      <c r="CD86" s="192"/>
      <c r="CE86" s="192"/>
      <c r="CF86" s="192"/>
      <c r="CG86" s="192"/>
      <c r="CH86" s="192"/>
      <c r="CI86" s="192"/>
      <c r="CJ86" s="192"/>
      <c r="CK86" s="192"/>
      <c r="CL86" s="192"/>
      <c r="CM86" s="192"/>
      <c r="CN86" s="192"/>
      <c r="CO86" s="192"/>
      <c r="CP86" s="192"/>
      <c r="CQ86" s="192"/>
      <c r="CR86" s="192"/>
      <c r="CS86" s="192"/>
      <c r="CT86" s="192"/>
      <c r="CU86" s="192"/>
      <c r="CV86" s="192"/>
      <c r="CW86" s="192"/>
      <c r="CX86" s="192"/>
      <c r="CY86" s="192"/>
      <c r="CZ86" s="192"/>
      <c r="DA86" s="192"/>
      <c r="DB86" s="192"/>
      <c r="DC86" s="192"/>
      <c r="DD86" s="192"/>
      <c r="DE86" s="192"/>
      <c r="DF86" s="192"/>
      <c r="DG86" s="192"/>
      <c r="DH86" s="192"/>
      <c r="DI86" s="192"/>
      <c r="DJ86" s="192"/>
      <c r="DK86" s="192"/>
      <c r="DL86" s="192"/>
      <c r="DM86" s="192"/>
      <c r="DN86" s="192"/>
      <c r="DO86" s="192"/>
      <c r="DP86" s="192"/>
      <c r="DQ86" s="192"/>
      <c r="DR86" s="192"/>
      <c r="DS86" s="192"/>
      <c r="DT86" s="192"/>
      <c r="DU86" s="192"/>
      <c r="DV86" s="192"/>
      <c r="DW86" s="192"/>
      <c r="DX86" s="192"/>
      <c r="DY86" s="192"/>
      <c r="DZ86" s="192"/>
      <c r="EA86" s="192"/>
      <c r="EB86" s="192"/>
      <c r="EC86" s="192"/>
      <c r="ED86" s="192"/>
      <c r="EE86" s="192"/>
      <c r="EF86" s="192"/>
      <c r="EG86" s="192"/>
      <c r="EH86" s="192"/>
      <c r="EI86" s="192"/>
      <c r="EJ86" s="192"/>
      <c r="EK86" s="192"/>
      <c r="EL86" s="192"/>
      <c r="EM86" s="192"/>
      <c r="EN86" s="192"/>
      <c r="EO86" s="192"/>
      <c r="EP86" s="244"/>
    </row>
    <row r="87" spans="1:146" s="27" customFormat="1" x14ac:dyDescent="0.25">
      <c r="A87" s="171"/>
      <c r="B87" s="171"/>
      <c r="C87" s="171"/>
      <c r="D87" s="171"/>
      <c r="E87" s="171"/>
      <c r="F87" s="171"/>
      <c r="G87" s="171"/>
      <c r="H87" s="172"/>
      <c r="I87" s="171"/>
      <c r="J87" s="171"/>
      <c r="K87" s="9"/>
      <c r="L87" s="192"/>
      <c r="M87" s="192"/>
      <c r="N87" s="192"/>
      <c r="O87" s="192"/>
      <c r="P87" s="192"/>
      <c r="Q87" s="192"/>
      <c r="R87" s="192"/>
      <c r="S87" s="192"/>
      <c r="T87" s="192"/>
      <c r="U87" s="192"/>
      <c r="V87" s="192"/>
      <c r="W87" s="192"/>
      <c r="X87" s="192"/>
      <c r="Y87" s="192"/>
      <c r="Z87" s="192"/>
      <c r="AA87" s="192"/>
      <c r="AB87" s="192"/>
      <c r="AC87" s="192"/>
      <c r="AD87" s="192"/>
      <c r="AE87" s="192"/>
      <c r="AF87" s="192"/>
      <c r="AG87" s="192"/>
      <c r="AH87" s="192"/>
      <c r="AI87" s="192"/>
      <c r="AJ87" s="192"/>
      <c r="AK87" s="192"/>
      <c r="AL87" s="192"/>
      <c r="AM87" s="192"/>
      <c r="AN87" s="192"/>
      <c r="AO87" s="192"/>
      <c r="AP87" s="192"/>
      <c r="AQ87" s="192"/>
      <c r="AR87" s="192"/>
      <c r="AS87" s="192"/>
      <c r="AT87" s="192"/>
      <c r="AU87" s="192"/>
      <c r="AV87" s="192"/>
      <c r="AW87" s="192"/>
      <c r="AX87" s="192"/>
      <c r="AY87" s="192"/>
      <c r="AZ87" s="192"/>
      <c r="BA87" s="192"/>
      <c r="BB87" s="192"/>
      <c r="BC87" s="192"/>
      <c r="BD87" s="192"/>
      <c r="BE87" s="192"/>
      <c r="BF87" s="192"/>
      <c r="BG87" s="192"/>
      <c r="BH87" s="192"/>
      <c r="BI87" s="192"/>
      <c r="BJ87" s="192"/>
      <c r="BK87" s="192"/>
      <c r="BL87" s="192"/>
      <c r="BM87" s="192"/>
      <c r="BN87" s="192"/>
      <c r="BO87" s="192"/>
      <c r="BP87" s="192"/>
      <c r="BQ87" s="192"/>
      <c r="BR87" s="192"/>
      <c r="BS87" s="192"/>
      <c r="BT87" s="192"/>
      <c r="BU87" s="192"/>
      <c r="BV87" s="192"/>
      <c r="BW87" s="192"/>
      <c r="BX87" s="192"/>
      <c r="BY87" s="192"/>
      <c r="BZ87" s="192"/>
      <c r="CA87" s="192"/>
      <c r="CB87" s="192"/>
      <c r="CC87" s="192"/>
      <c r="CD87" s="192"/>
      <c r="CE87" s="192"/>
      <c r="CF87" s="192"/>
      <c r="CG87" s="192"/>
      <c r="CH87" s="192"/>
      <c r="CI87" s="192"/>
      <c r="CJ87" s="192"/>
      <c r="CK87" s="192"/>
      <c r="CL87" s="192"/>
      <c r="CM87" s="192"/>
      <c r="CN87" s="192"/>
      <c r="CO87" s="192"/>
      <c r="CP87" s="192"/>
      <c r="CQ87" s="192"/>
      <c r="CR87" s="192"/>
      <c r="CS87" s="192"/>
      <c r="CT87" s="192"/>
      <c r="CU87" s="192"/>
      <c r="CV87" s="192"/>
      <c r="CW87" s="192"/>
      <c r="CX87" s="192"/>
      <c r="CY87" s="192"/>
      <c r="CZ87" s="192"/>
      <c r="DA87" s="192"/>
      <c r="DB87" s="192"/>
      <c r="DC87" s="192"/>
      <c r="DD87" s="192"/>
      <c r="DE87" s="192"/>
      <c r="DF87" s="192"/>
      <c r="DG87" s="192"/>
      <c r="DH87" s="192"/>
      <c r="DI87" s="192"/>
      <c r="DJ87" s="192"/>
      <c r="DK87" s="192"/>
      <c r="DL87" s="192"/>
      <c r="DM87" s="192"/>
      <c r="DN87" s="192"/>
      <c r="DO87" s="192"/>
      <c r="DP87" s="192"/>
      <c r="DQ87" s="192"/>
      <c r="DR87" s="192"/>
      <c r="DS87" s="192"/>
      <c r="DT87" s="192"/>
      <c r="DU87" s="192"/>
      <c r="DV87" s="192"/>
      <c r="DW87" s="192"/>
      <c r="DX87" s="192"/>
      <c r="DY87" s="192"/>
      <c r="DZ87" s="192"/>
      <c r="EA87" s="192"/>
      <c r="EB87" s="192"/>
      <c r="EC87" s="192"/>
      <c r="ED87" s="192"/>
      <c r="EE87" s="192"/>
      <c r="EF87" s="192"/>
      <c r="EG87" s="192"/>
      <c r="EH87" s="192"/>
      <c r="EI87" s="192"/>
      <c r="EJ87" s="192"/>
      <c r="EK87" s="192"/>
      <c r="EL87" s="192"/>
      <c r="EM87" s="192"/>
      <c r="EN87" s="192"/>
      <c r="EO87" s="192"/>
      <c r="EP87" s="244"/>
    </row>
    <row r="88" spans="1:146" s="27" customFormat="1" x14ac:dyDescent="0.25">
      <c r="A88" s="171"/>
      <c r="B88" s="171"/>
      <c r="C88" s="171"/>
      <c r="D88" s="171"/>
      <c r="E88" s="171"/>
      <c r="F88" s="171"/>
      <c r="G88" s="171"/>
      <c r="H88" s="172"/>
      <c r="I88" s="171"/>
      <c r="J88" s="171"/>
      <c r="K88" s="9"/>
      <c r="L88" s="192"/>
      <c r="M88" s="192"/>
      <c r="N88" s="192"/>
      <c r="O88" s="192"/>
      <c r="P88" s="192"/>
      <c r="Q88" s="192"/>
      <c r="R88" s="192"/>
      <c r="S88" s="192"/>
      <c r="T88" s="192"/>
      <c r="U88" s="192"/>
      <c r="V88" s="192"/>
      <c r="W88" s="192"/>
      <c r="X88" s="192"/>
      <c r="Y88" s="192"/>
      <c r="Z88" s="192"/>
      <c r="AA88" s="192"/>
      <c r="AB88" s="192"/>
      <c r="AC88" s="192"/>
      <c r="AD88" s="192"/>
      <c r="AE88" s="192"/>
      <c r="AF88" s="192"/>
      <c r="AG88" s="192"/>
      <c r="AH88" s="192"/>
      <c r="AI88" s="192"/>
      <c r="AJ88" s="192"/>
      <c r="AK88" s="192"/>
      <c r="AL88" s="192"/>
      <c r="AM88" s="192"/>
      <c r="AN88" s="192"/>
      <c r="AO88" s="192"/>
      <c r="AP88" s="192"/>
      <c r="AQ88" s="192"/>
      <c r="AR88" s="192"/>
      <c r="AS88" s="192"/>
      <c r="AT88" s="192"/>
      <c r="AU88" s="192"/>
      <c r="AV88" s="192"/>
      <c r="AW88" s="192"/>
      <c r="AX88" s="192"/>
      <c r="AY88" s="192"/>
      <c r="AZ88" s="192"/>
      <c r="BA88" s="192"/>
      <c r="BB88" s="192"/>
      <c r="BC88" s="192"/>
      <c r="BD88" s="192"/>
      <c r="BE88" s="192"/>
      <c r="BF88" s="192"/>
      <c r="BG88" s="192"/>
      <c r="BH88" s="192"/>
      <c r="BI88" s="192"/>
      <c r="BJ88" s="192"/>
      <c r="BK88" s="192"/>
      <c r="BL88" s="192"/>
      <c r="BM88" s="192"/>
      <c r="BN88" s="192"/>
      <c r="BO88" s="192"/>
      <c r="BP88" s="192"/>
      <c r="BQ88" s="192"/>
      <c r="BR88" s="192"/>
      <c r="BS88" s="192"/>
      <c r="BT88" s="192"/>
      <c r="BU88" s="192"/>
      <c r="BV88" s="192"/>
      <c r="BW88" s="192"/>
      <c r="BX88" s="192"/>
      <c r="BY88" s="192"/>
      <c r="BZ88" s="192"/>
      <c r="CA88" s="192"/>
      <c r="CB88" s="192"/>
      <c r="CC88" s="192"/>
      <c r="CD88" s="192"/>
      <c r="CE88" s="192"/>
      <c r="CF88" s="192"/>
      <c r="CG88" s="192"/>
      <c r="CH88" s="192"/>
      <c r="CI88" s="192"/>
      <c r="CJ88" s="192"/>
      <c r="CK88" s="192"/>
      <c r="CL88" s="192"/>
      <c r="CM88" s="192"/>
      <c r="CN88" s="192"/>
      <c r="CO88" s="192"/>
      <c r="CP88" s="192"/>
      <c r="CQ88" s="192"/>
      <c r="CR88" s="192"/>
      <c r="CS88" s="192"/>
      <c r="CT88" s="192"/>
      <c r="CU88" s="192"/>
      <c r="CV88" s="192"/>
      <c r="CW88" s="192"/>
      <c r="CX88" s="192"/>
      <c r="CY88" s="192"/>
      <c r="CZ88" s="192"/>
      <c r="DA88" s="192"/>
      <c r="DB88" s="192"/>
      <c r="DC88" s="192"/>
      <c r="DD88" s="192"/>
      <c r="DE88" s="192"/>
      <c r="DF88" s="192"/>
      <c r="DG88" s="192"/>
      <c r="DH88" s="192"/>
      <c r="DI88" s="192"/>
      <c r="DJ88" s="192"/>
      <c r="DK88" s="192"/>
      <c r="DL88" s="192"/>
      <c r="DM88" s="192"/>
      <c r="DN88" s="192"/>
      <c r="DO88" s="192"/>
      <c r="DP88" s="192"/>
      <c r="DQ88" s="192"/>
      <c r="DR88" s="192"/>
      <c r="DS88" s="192"/>
      <c r="DT88" s="192"/>
      <c r="DU88" s="192"/>
      <c r="DV88" s="192"/>
      <c r="DW88" s="192"/>
      <c r="DX88" s="192"/>
      <c r="DY88" s="192"/>
      <c r="DZ88" s="192"/>
      <c r="EA88" s="192"/>
      <c r="EB88" s="192"/>
      <c r="EC88" s="192"/>
      <c r="ED88" s="192"/>
      <c r="EE88" s="192"/>
      <c r="EF88" s="192"/>
      <c r="EG88" s="192"/>
      <c r="EH88" s="192"/>
      <c r="EI88" s="192"/>
      <c r="EJ88" s="192"/>
      <c r="EK88" s="192"/>
      <c r="EL88" s="192"/>
      <c r="EM88" s="192"/>
      <c r="EN88" s="192"/>
      <c r="EO88" s="192"/>
      <c r="EP88" s="244"/>
    </row>
    <row r="89" spans="1:146" s="20" customFormat="1" ht="37.5" customHeight="1" x14ac:dyDescent="0.25">
      <c r="A89" s="171"/>
      <c r="B89" s="171"/>
      <c r="C89" s="171"/>
      <c r="D89" s="171"/>
      <c r="E89" s="171"/>
      <c r="F89" s="171"/>
      <c r="G89" s="171"/>
      <c r="H89" s="172"/>
      <c r="I89" s="171"/>
      <c r="J89" s="171"/>
      <c r="K89" s="9"/>
      <c r="L89" s="192"/>
      <c r="M89" s="192"/>
      <c r="N89" s="192"/>
      <c r="O89" s="192"/>
      <c r="P89" s="192"/>
      <c r="Q89" s="192"/>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5"/>
      <c r="BA89" s="245"/>
      <c r="BB89" s="245"/>
      <c r="BC89" s="245"/>
      <c r="BD89" s="245"/>
      <c r="BE89" s="245"/>
      <c r="BF89" s="245"/>
      <c r="BG89" s="245"/>
      <c r="BH89" s="245"/>
      <c r="BI89" s="245"/>
      <c r="BJ89" s="245"/>
      <c r="BK89" s="245"/>
      <c r="BL89" s="245"/>
      <c r="BM89" s="245"/>
      <c r="BN89" s="245"/>
      <c r="BO89" s="245"/>
      <c r="BP89" s="245"/>
      <c r="BQ89" s="245"/>
      <c r="BR89" s="245"/>
      <c r="BS89" s="245"/>
      <c r="BT89" s="245"/>
      <c r="BU89" s="245"/>
      <c r="BV89" s="245"/>
      <c r="BW89" s="245"/>
      <c r="BX89" s="245"/>
      <c r="BY89" s="245"/>
      <c r="BZ89" s="245"/>
      <c r="CA89" s="245"/>
      <c r="CB89" s="245"/>
      <c r="CC89" s="245"/>
      <c r="CD89" s="245"/>
      <c r="CE89" s="245"/>
      <c r="CF89" s="245"/>
      <c r="CG89" s="245"/>
      <c r="CH89" s="245"/>
      <c r="CI89" s="245"/>
      <c r="CJ89" s="245"/>
      <c r="CK89" s="245"/>
      <c r="CL89" s="245"/>
      <c r="CM89" s="245"/>
      <c r="CN89" s="245"/>
      <c r="CO89" s="245"/>
      <c r="CP89" s="245"/>
      <c r="CQ89" s="245"/>
      <c r="CR89" s="245"/>
      <c r="CS89" s="245"/>
      <c r="CT89" s="245"/>
      <c r="CU89" s="245"/>
      <c r="CV89" s="245"/>
      <c r="CW89" s="245"/>
      <c r="CX89" s="245"/>
      <c r="CY89" s="245"/>
      <c r="CZ89" s="245"/>
      <c r="DA89" s="245"/>
      <c r="DB89" s="245"/>
      <c r="DC89" s="245"/>
      <c r="DD89" s="245"/>
      <c r="DE89" s="245"/>
      <c r="DF89" s="245"/>
      <c r="DG89" s="245"/>
      <c r="DH89" s="245"/>
      <c r="DI89" s="245"/>
      <c r="DJ89" s="245"/>
      <c r="DK89" s="245"/>
      <c r="DL89" s="245"/>
      <c r="DM89" s="245"/>
      <c r="DN89" s="245"/>
      <c r="DO89" s="245"/>
      <c r="DP89" s="245"/>
      <c r="DQ89" s="245"/>
      <c r="DR89" s="245"/>
      <c r="DS89" s="245"/>
      <c r="DT89" s="245"/>
      <c r="DU89" s="245"/>
      <c r="DV89" s="245"/>
      <c r="DW89" s="245"/>
      <c r="DX89" s="245"/>
      <c r="DY89" s="245"/>
      <c r="DZ89" s="245"/>
      <c r="EA89" s="245"/>
      <c r="EB89" s="245"/>
      <c r="EC89" s="245"/>
      <c r="ED89" s="245"/>
      <c r="EE89" s="245"/>
      <c r="EF89" s="245"/>
      <c r="EG89" s="245"/>
      <c r="EH89" s="245"/>
      <c r="EI89" s="245"/>
      <c r="EJ89" s="245"/>
      <c r="EK89" s="245"/>
      <c r="EL89" s="245"/>
      <c r="EM89" s="245"/>
      <c r="EN89" s="245"/>
      <c r="EO89" s="245"/>
    </row>
    <row r="90" spans="1:146" s="15" customFormat="1" ht="31.5" customHeight="1" x14ac:dyDescent="0.25">
      <c r="A90" s="171"/>
      <c r="B90" s="171"/>
      <c r="C90" s="171"/>
      <c r="D90" s="171"/>
      <c r="E90" s="171"/>
      <c r="F90" s="171"/>
      <c r="G90" s="171"/>
      <c r="H90" s="172"/>
      <c r="I90" s="171"/>
      <c r="J90" s="171"/>
      <c r="K90" s="9"/>
      <c r="L90" s="18"/>
    </row>
    <row r="91" spans="1:146" s="15" customFormat="1" x14ac:dyDescent="0.25">
      <c r="A91" s="171"/>
      <c r="B91" s="171"/>
      <c r="C91" s="171"/>
      <c r="D91" s="171"/>
      <c r="E91" s="171"/>
      <c r="F91" s="171"/>
      <c r="G91" s="171"/>
      <c r="H91" s="172"/>
      <c r="I91" s="171"/>
      <c r="J91" s="171"/>
      <c r="K91" s="9"/>
      <c r="L91" s="18"/>
    </row>
    <row r="92" spans="1:146" s="15" customFormat="1" x14ac:dyDescent="0.25">
      <c r="A92" s="171"/>
      <c r="B92" s="171"/>
      <c r="C92" s="171"/>
      <c r="D92" s="171"/>
      <c r="E92" s="171"/>
      <c r="F92" s="171"/>
      <c r="G92" s="171"/>
      <c r="H92" s="172"/>
      <c r="I92" s="171"/>
      <c r="J92" s="171"/>
      <c r="K92" s="9"/>
      <c r="L92" s="18"/>
    </row>
    <row r="93" spans="1:146" s="15" customFormat="1" ht="81.599999999999994" customHeight="1" x14ac:dyDescent="0.25">
      <c r="A93" s="171"/>
      <c r="B93" s="171"/>
      <c r="C93" s="171"/>
      <c r="D93" s="171"/>
      <c r="E93" s="171"/>
      <c r="F93" s="171"/>
      <c r="G93" s="171"/>
      <c r="H93" s="172"/>
      <c r="I93" s="171"/>
      <c r="J93" s="171"/>
      <c r="K93" s="9"/>
      <c r="L93" s="18"/>
    </row>
    <row r="94" spans="1:146" s="15" customFormat="1" x14ac:dyDescent="0.25">
      <c r="A94" s="171"/>
      <c r="B94" s="171"/>
      <c r="C94" s="171"/>
      <c r="D94" s="171"/>
      <c r="E94" s="171"/>
      <c r="F94" s="171"/>
      <c r="G94" s="171"/>
      <c r="H94" s="172"/>
      <c r="I94" s="171"/>
      <c r="J94" s="171"/>
      <c r="K94" s="9"/>
      <c r="L94" s="18"/>
    </row>
    <row r="95" spans="1:146" s="15" customFormat="1" ht="75" customHeight="1" x14ac:dyDescent="0.25">
      <c r="A95" s="171"/>
      <c r="B95" s="171"/>
      <c r="C95" s="171"/>
      <c r="D95" s="171"/>
      <c r="E95" s="171"/>
      <c r="F95" s="171"/>
      <c r="G95" s="171"/>
      <c r="H95" s="172"/>
      <c r="I95" s="171"/>
      <c r="J95" s="171"/>
      <c r="K95" s="9"/>
      <c r="L95" s="18"/>
    </row>
    <row r="96" spans="1:146" s="15" customFormat="1" ht="75" customHeight="1" x14ac:dyDescent="0.25">
      <c r="A96" s="171"/>
      <c r="B96" s="171"/>
      <c r="C96" s="171"/>
      <c r="D96" s="171"/>
      <c r="E96" s="171"/>
      <c r="F96" s="171"/>
      <c r="G96" s="171"/>
      <c r="H96" s="172"/>
      <c r="I96" s="171"/>
      <c r="J96" s="171"/>
      <c r="K96" s="9"/>
      <c r="L96" s="22"/>
    </row>
    <row r="97" spans="1:12" s="15" customFormat="1" ht="30.2" customHeight="1" x14ac:dyDescent="0.25">
      <c r="A97" s="171"/>
      <c r="B97" s="171"/>
      <c r="C97" s="171"/>
      <c r="D97" s="171"/>
      <c r="E97" s="171"/>
      <c r="F97" s="171"/>
      <c r="G97" s="171"/>
      <c r="H97" s="172"/>
      <c r="I97" s="171"/>
      <c r="J97" s="171"/>
      <c r="K97" s="9"/>
      <c r="L97" s="22"/>
    </row>
    <row r="98" spans="1:12" s="15" customFormat="1" x14ac:dyDescent="0.25">
      <c r="A98" s="171"/>
      <c r="B98" s="171"/>
      <c r="C98" s="171"/>
      <c r="D98" s="171"/>
      <c r="E98" s="171"/>
      <c r="F98" s="171"/>
      <c r="G98" s="171"/>
      <c r="H98" s="172"/>
      <c r="I98" s="171"/>
      <c r="J98" s="171"/>
      <c r="K98" s="9"/>
    </row>
    <row r="99" spans="1:12" s="15" customFormat="1" x14ac:dyDescent="0.25">
      <c r="A99" s="171"/>
      <c r="B99" s="171"/>
      <c r="C99" s="171"/>
      <c r="D99" s="171"/>
      <c r="E99" s="171"/>
      <c r="F99" s="171"/>
      <c r="G99" s="171"/>
      <c r="H99" s="172"/>
      <c r="I99" s="171"/>
      <c r="J99" s="171"/>
      <c r="K99" s="9"/>
    </row>
    <row r="100" spans="1:12" s="15" customFormat="1" ht="31.5" customHeight="1" x14ac:dyDescent="0.25">
      <c r="A100" s="171"/>
      <c r="B100" s="171"/>
      <c r="C100" s="171"/>
      <c r="D100" s="171"/>
      <c r="E100" s="171"/>
      <c r="F100" s="171"/>
      <c r="G100" s="171"/>
      <c r="H100" s="172"/>
      <c r="I100" s="171"/>
      <c r="J100" s="171"/>
      <c r="K100" s="9"/>
    </row>
    <row r="101" spans="1:12" s="15" customFormat="1" x14ac:dyDescent="0.25">
      <c r="A101" s="171"/>
      <c r="B101" s="171"/>
      <c r="C101" s="171"/>
      <c r="D101" s="171"/>
      <c r="E101" s="171"/>
      <c r="F101" s="171"/>
      <c r="G101" s="171"/>
      <c r="H101" s="172"/>
      <c r="I101" s="171"/>
      <c r="J101" s="171"/>
      <c r="K101" s="9"/>
    </row>
    <row r="102" spans="1:12" s="15" customFormat="1" ht="219.95" customHeight="1" x14ac:dyDescent="0.25">
      <c r="A102" s="171"/>
      <c r="B102" s="171"/>
      <c r="C102" s="171"/>
      <c r="D102" s="171"/>
      <c r="E102" s="171"/>
      <c r="F102" s="171"/>
      <c r="G102" s="171"/>
      <c r="H102" s="172"/>
      <c r="I102" s="171"/>
      <c r="J102" s="171"/>
      <c r="K102" s="9"/>
    </row>
    <row r="103" spans="1:12" s="15" customFormat="1" ht="56.25" customHeight="1" x14ac:dyDescent="0.25">
      <c r="A103" s="171"/>
      <c r="B103" s="171"/>
      <c r="C103" s="171"/>
      <c r="D103" s="171"/>
      <c r="E103" s="171"/>
      <c r="F103" s="171"/>
      <c r="G103" s="171"/>
      <c r="H103" s="172"/>
      <c r="I103" s="171"/>
      <c r="J103" s="171"/>
      <c r="K103" s="9"/>
    </row>
    <row r="104" spans="1:12" s="15" customFormat="1" ht="81.599999999999994" customHeight="1" x14ac:dyDescent="0.25">
      <c r="A104" s="171"/>
      <c r="B104" s="171"/>
      <c r="C104" s="171"/>
      <c r="D104" s="171"/>
      <c r="E104" s="171"/>
      <c r="F104" s="171"/>
      <c r="G104" s="171"/>
      <c r="H104" s="172"/>
      <c r="I104" s="171"/>
      <c r="J104" s="171"/>
      <c r="K104" s="9"/>
    </row>
    <row r="105" spans="1:12" s="15" customFormat="1" x14ac:dyDescent="0.25">
      <c r="A105" s="171"/>
      <c r="B105" s="171"/>
      <c r="C105" s="171"/>
      <c r="D105" s="171"/>
      <c r="E105" s="171"/>
      <c r="F105" s="171"/>
      <c r="G105" s="171"/>
      <c r="H105" s="172"/>
      <c r="I105" s="171"/>
      <c r="J105" s="171"/>
      <c r="K105" s="9"/>
    </row>
    <row r="106" spans="1:12" s="15" customFormat="1" ht="196.5" customHeight="1" x14ac:dyDescent="0.25">
      <c r="A106" s="171"/>
      <c r="B106" s="171"/>
      <c r="C106" s="171"/>
      <c r="D106" s="171"/>
      <c r="E106" s="171"/>
      <c r="F106" s="171"/>
      <c r="G106" s="171"/>
      <c r="H106" s="172"/>
      <c r="I106" s="171"/>
      <c r="J106" s="171"/>
      <c r="K106" s="9"/>
    </row>
    <row r="107" spans="1:12" s="15" customFormat="1" x14ac:dyDescent="0.25">
      <c r="A107" s="171"/>
      <c r="B107" s="171"/>
      <c r="C107" s="171"/>
      <c r="D107" s="171"/>
      <c r="E107" s="171"/>
      <c r="F107" s="171"/>
      <c r="G107" s="171"/>
      <c r="H107" s="172"/>
      <c r="I107" s="171"/>
      <c r="J107" s="171"/>
      <c r="K107" s="9"/>
    </row>
    <row r="108" spans="1:12" s="15" customFormat="1" ht="75" customHeight="1" x14ac:dyDescent="0.25">
      <c r="A108" s="171"/>
      <c r="B108" s="171"/>
      <c r="C108" s="171"/>
      <c r="D108" s="171"/>
      <c r="E108" s="171"/>
      <c r="F108" s="171"/>
      <c r="G108" s="171"/>
      <c r="H108" s="172"/>
      <c r="I108" s="171"/>
      <c r="J108" s="171"/>
      <c r="K108" s="9"/>
    </row>
    <row r="109" spans="1:12" s="15" customFormat="1" ht="75" customHeight="1" x14ac:dyDescent="0.25">
      <c r="A109" s="171"/>
      <c r="B109" s="171"/>
      <c r="C109" s="171"/>
      <c r="D109" s="171"/>
      <c r="E109" s="171"/>
      <c r="F109" s="171"/>
      <c r="G109" s="171"/>
      <c r="H109" s="172"/>
      <c r="I109" s="171"/>
      <c r="J109" s="171"/>
      <c r="K109" s="9"/>
    </row>
    <row r="110" spans="1:12" s="15" customFormat="1" ht="75" customHeight="1" x14ac:dyDescent="0.25">
      <c r="A110" s="171"/>
      <c r="B110" s="171"/>
      <c r="C110" s="171"/>
      <c r="D110" s="171"/>
      <c r="E110" s="171"/>
      <c r="F110" s="171"/>
      <c r="G110" s="171"/>
      <c r="H110" s="172"/>
      <c r="I110" s="171"/>
      <c r="J110" s="171"/>
      <c r="K110" s="9"/>
    </row>
    <row r="111" spans="1:12" s="15" customFormat="1" ht="31.5" customHeight="1" x14ac:dyDescent="0.25">
      <c r="A111" s="171"/>
      <c r="B111" s="171"/>
      <c r="C111" s="171"/>
      <c r="D111" s="171"/>
      <c r="E111" s="171"/>
      <c r="F111" s="171"/>
      <c r="G111" s="171"/>
      <c r="H111" s="172"/>
      <c r="I111" s="171"/>
      <c r="J111" s="171"/>
      <c r="K111" s="9"/>
    </row>
    <row r="112" spans="1:12" s="15" customFormat="1" x14ac:dyDescent="0.25">
      <c r="A112" s="171"/>
      <c r="B112" s="171"/>
      <c r="C112" s="171"/>
      <c r="D112" s="171"/>
      <c r="E112" s="171"/>
      <c r="F112" s="171"/>
      <c r="G112" s="171"/>
      <c r="H112" s="172"/>
      <c r="I112" s="171"/>
      <c r="J112" s="171"/>
      <c r="K112" s="9"/>
    </row>
    <row r="113" spans="1:11" s="15" customFormat="1" x14ac:dyDescent="0.25">
      <c r="A113" s="171"/>
      <c r="B113" s="171"/>
      <c r="C113" s="171"/>
      <c r="D113" s="171"/>
      <c r="E113" s="171"/>
      <c r="F113" s="171"/>
      <c r="G113" s="171"/>
      <c r="H113" s="172"/>
      <c r="I113" s="171"/>
      <c r="J113" s="171"/>
      <c r="K113" s="9"/>
    </row>
    <row r="114" spans="1:11" s="15" customFormat="1" x14ac:dyDescent="0.25">
      <c r="A114" s="171"/>
      <c r="B114" s="171"/>
      <c r="C114" s="171"/>
      <c r="D114" s="171"/>
      <c r="E114" s="171"/>
      <c r="F114" s="171"/>
      <c r="G114" s="171"/>
      <c r="H114" s="172"/>
      <c r="I114" s="171"/>
      <c r="J114" s="171"/>
      <c r="K114" s="9"/>
    </row>
    <row r="115" spans="1:11" s="15" customFormat="1" x14ac:dyDescent="0.25">
      <c r="A115" s="171"/>
      <c r="B115" s="171"/>
      <c r="C115" s="171"/>
      <c r="D115" s="171"/>
      <c r="E115" s="171"/>
      <c r="F115" s="171"/>
      <c r="G115" s="171"/>
      <c r="H115" s="172"/>
      <c r="I115" s="171"/>
      <c r="J115" s="171"/>
      <c r="K115" s="9"/>
    </row>
    <row r="116" spans="1:11" s="15" customFormat="1" x14ac:dyDescent="0.25">
      <c r="A116" s="171"/>
      <c r="B116" s="171"/>
      <c r="C116" s="171"/>
      <c r="D116" s="171"/>
      <c r="E116" s="171"/>
      <c r="F116" s="171"/>
      <c r="G116" s="171"/>
      <c r="H116" s="172"/>
      <c r="I116" s="171"/>
      <c r="J116" s="171"/>
      <c r="K116" s="9"/>
    </row>
    <row r="117" spans="1:11" s="15" customFormat="1" x14ac:dyDescent="0.25">
      <c r="A117" s="171"/>
      <c r="B117" s="171"/>
      <c r="C117" s="171"/>
      <c r="D117" s="171"/>
      <c r="E117" s="171"/>
      <c r="F117" s="171"/>
      <c r="G117" s="171"/>
      <c r="H117" s="172"/>
      <c r="I117" s="171"/>
      <c r="J117" s="171"/>
      <c r="K117" s="9"/>
    </row>
    <row r="118" spans="1:11" s="15" customFormat="1" x14ac:dyDescent="0.25">
      <c r="A118" s="171"/>
      <c r="B118" s="171"/>
      <c r="C118" s="171"/>
      <c r="D118" s="171"/>
      <c r="E118" s="171"/>
      <c r="F118" s="171"/>
      <c r="G118" s="171"/>
      <c r="H118" s="172"/>
      <c r="I118" s="171"/>
      <c r="J118" s="171"/>
      <c r="K118" s="9"/>
    </row>
    <row r="119" spans="1:11" s="15" customFormat="1" x14ac:dyDescent="0.25">
      <c r="A119" s="171"/>
      <c r="B119" s="171"/>
      <c r="C119" s="171"/>
      <c r="D119" s="171"/>
      <c r="E119" s="171"/>
      <c r="F119" s="171"/>
      <c r="G119" s="171"/>
      <c r="H119" s="172"/>
      <c r="I119" s="171"/>
      <c r="J119" s="171"/>
      <c r="K119" s="9"/>
    </row>
    <row r="120" spans="1:11" s="15" customFormat="1" x14ac:dyDescent="0.25">
      <c r="A120" s="171"/>
      <c r="B120" s="171"/>
      <c r="C120" s="171"/>
      <c r="D120" s="171"/>
      <c r="E120" s="171"/>
      <c r="F120" s="171"/>
      <c r="G120" s="171"/>
      <c r="H120" s="172"/>
      <c r="I120" s="171"/>
      <c r="J120" s="171"/>
      <c r="K120" s="9"/>
    </row>
    <row r="121" spans="1:11" s="15" customFormat="1" x14ac:dyDescent="0.25">
      <c r="A121" s="171"/>
      <c r="B121" s="171"/>
      <c r="C121" s="171"/>
      <c r="D121" s="171"/>
      <c r="E121" s="171"/>
      <c r="F121" s="171"/>
      <c r="G121" s="171"/>
      <c r="H121" s="172"/>
      <c r="I121" s="171"/>
      <c r="J121" s="171"/>
      <c r="K121" s="9"/>
    </row>
    <row r="122" spans="1:11" s="15" customFormat="1" x14ac:dyDescent="0.25">
      <c r="A122" s="171"/>
      <c r="B122" s="171"/>
      <c r="C122" s="171"/>
      <c r="D122" s="171"/>
      <c r="E122" s="171"/>
      <c r="F122" s="171"/>
      <c r="G122" s="171"/>
      <c r="H122" s="172"/>
      <c r="I122" s="171"/>
      <c r="J122" s="171"/>
      <c r="K122" s="9"/>
    </row>
    <row r="123" spans="1:11" s="15" customFormat="1" x14ac:dyDescent="0.25">
      <c r="A123" s="171"/>
      <c r="B123" s="171"/>
      <c r="C123" s="171"/>
      <c r="D123" s="171"/>
      <c r="E123" s="171"/>
      <c r="F123" s="171"/>
      <c r="G123" s="171"/>
      <c r="H123" s="172"/>
      <c r="I123" s="171"/>
      <c r="J123" s="171"/>
      <c r="K123" s="9"/>
    </row>
    <row r="124" spans="1:11" s="15" customFormat="1" x14ac:dyDescent="0.25">
      <c r="A124" s="171"/>
      <c r="B124" s="171"/>
      <c r="C124" s="171"/>
      <c r="D124" s="171"/>
      <c r="E124" s="171"/>
      <c r="F124" s="171"/>
      <c r="G124" s="171"/>
      <c r="H124" s="172"/>
      <c r="I124" s="171"/>
      <c r="J124" s="171"/>
      <c r="K124" s="9"/>
    </row>
    <row r="125" spans="1:11" s="15" customFormat="1" x14ac:dyDescent="0.25">
      <c r="A125" s="171"/>
      <c r="B125" s="171"/>
      <c r="C125" s="171"/>
      <c r="D125" s="171"/>
      <c r="E125" s="171"/>
      <c r="F125" s="171"/>
      <c r="G125" s="171"/>
      <c r="H125" s="172"/>
      <c r="I125" s="171"/>
      <c r="J125" s="171"/>
      <c r="K125" s="9"/>
    </row>
    <row r="126" spans="1:11" s="15" customFormat="1" x14ac:dyDescent="0.25">
      <c r="A126" s="171"/>
      <c r="B126" s="171"/>
      <c r="C126" s="171"/>
      <c r="D126" s="171"/>
      <c r="E126" s="171"/>
      <c r="F126" s="171"/>
      <c r="G126" s="171"/>
      <c r="H126" s="172"/>
      <c r="I126" s="171"/>
      <c r="J126" s="171"/>
      <c r="K126" s="9"/>
    </row>
    <row r="127" spans="1:11" s="15" customFormat="1" x14ac:dyDescent="0.25">
      <c r="A127" s="171"/>
      <c r="B127" s="171"/>
      <c r="C127" s="171"/>
      <c r="D127" s="171"/>
      <c r="E127" s="171"/>
      <c r="F127" s="171"/>
      <c r="G127" s="171"/>
      <c r="H127" s="172"/>
      <c r="I127" s="171"/>
      <c r="J127" s="171"/>
      <c r="K127" s="9"/>
    </row>
    <row r="128" spans="1:11" s="15" customFormat="1" x14ac:dyDescent="0.25">
      <c r="A128" s="171"/>
      <c r="B128" s="171"/>
      <c r="C128" s="171"/>
      <c r="D128" s="171"/>
      <c r="E128" s="171"/>
      <c r="F128" s="171"/>
      <c r="G128" s="171"/>
      <c r="H128" s="172"/>
      <c r="I128" s="171"/>
      <c r="J128" s="171"/>
      <c r="K128" s="9"/>
    </row>
    <row r="129" spans="1:11" s="15" customFormat="1" x14ac:dyDescent="0.25">
      <c r="A129" s="171"/>
      <c r="B129" s="171"/>
      <c r="C129" s="171"/>
      <c r="D129" s="171"/>
      <c r="E129" s="171"/>
      <c r="F129" s="171"/>
      <c r="G129" s="171"/>
      <c r="H129" s="172"/>
      <c r="I129" s="171"/>
      <c r="J129" s="171"/>
      <c r="K129" s="9"/>
    </row>
    <row r="130" spans="1:11" s="15" customFormat="1" x14ac:dyDescent="0.25">
      <c r="A130" s="171"/>
      <c r="B130" s="171"/>
      <c r="C130" s="171"/>
      <c r="D130" s="171"/>
      <c r="E130" s="171"/>
      <c r="F130" s="171"/>
      <c r="G130" s="171"/>
      <c r="H130" s="172"/>
      <c r="I130" s="171"/>
      <c r="J130" s="171"/>
      <c r="K130" s="9"/>
    </row>
    <row r="131" spans="1:11" s="15" customFormat="1" x14ac:dyDescent="0.25">
      <c r="A131" s="171"/>
      <c r="B131" s="171"/>
      <c r="C131" s="171"/>
      <c r="D131" s="171"/>
      <c r="E131" s="171"/>
      <c r="F131" s="171"/>
      <c r="G131" s="171"/>
      <c r="H131" s="172"/>
      <c r="I131" s="171"/>
      <c r="J131" s="171"/>
      <c r="K131" s="9"/>
    </row>
    <row r="132" spans="1:11" s="15" customFormat="1" x14ac:dyDescent="0.25">
      <c r="A132" s="171"/>
      <c r="B132" s="171"/>
      <c r="C132" s="171"/>
      <c r="D132" s="171"/>
      <c r="E132" s="171"/>
      <c r="F132" s="171"/>
      <c r="G132" s="171"/>
      <c r="H132" s="172"/>
      <c r="I132" s="171"/>
      <c r="J132" s="171"/>
      <c r="K132" s="9"/>
    </row>
    <row r="133" spans="1:11" s="15" customFormat="1" x14ac:dyDescent="0.25">
      <c r="A133" s="171"/>
      <c r="B133" s="171"/>
      <c r="C133" s="171"/>
      <c r="D133" s="171"/>
      <c r="E133" s="171"/>
      <c r="F133" s="171"/>
      <c r="G133" s="171"/>
      <c r="H133" s="172"/>
      <c r="I133" s="171"/>
      <c r="J133" s="171"/>
      <c r="K133" s="9"/>
    </row>
    <row r="134" spans="1:11" s="15" customFormat="1" x14ac:dyDescent="0.25">
      <c r="A134" s="171"/>
      <c r="B134" s="171"/>
      <c r="C134" s="171"/>
      <c r="D134" s="171"/>
      <c r="E134" s="171"/>
      <c r="F134" s="171"/>
      <c r="G134" s="171"/>
      <c r="H134" s="172"/>
      <c r="I134" s="171"/>
      <c r="J134" s="171"/>
      <c r="K134" s="9"/>
    </row>
    <row r="135" spans="1:11" s="15" customFormat="1" x14ac:dyDescent="0.25">
      <c r="A135" s="171"/>
      <c r="B135" s="171"/>
      <c r="C135" s="171"/>
      <c r="D135" s="171"/>
      <c r="E135" s="171"/>
      <c r="F135" s="171"/>
      <c r="G135" s="171"/>
      <c r="H135" s="172"/>
      <c r="I135" s="171"/>
      <c r="J135" s="171"/>
      <c r="K135" s="9"/>
    </row>
    <row r="136" spans="1:11" s="15" customFormat="1" x14ac:dyDescent="0.25">
      <c r="A136" s="171"/>
      <c r="B136" s="171"/>
      <c r="C136" s="171"/>
      <c r="D136" s="171"/>
      <c r="E136" s="171"/>
      <c r="F136" s="171"/>
      <c r="G136" s="171"/>
      <c r="H136" s="172"/>
      <c r="I136" s="171"/>
      <c r="J136" s="171"/>
      <c r="K136" s="9"/>
    </row>
    <row r="137" spans="1:11" s="15" customFormat="1" x14ac:dyDescent="0.25">
      <c r="A137" s="171"/>
      <c r="B137" s="171"/>
      <c r="C137" s="171"/>
      <c r="D137" s="171"/>
      <c r="E137" s="171"/>
      <c r="F137" s="171"/>
      <c r="G137" s="171"/>
      <c r="H137" s="172"/>
      <c r="I137" s="171"/>
      <c r="J137" s="171"/>
      <c r="K137" s="9"/>
    </row>
    <row r="138" spans="1:11" s="15" customFormat="1" x14ac:dyDescent="0.25">
      <c r="A138" s="171"/>
      <c r="B138" s="171"/>
      <c r="C138" s="171"/>
      <c r="D138" s="171"/>
      <c r="E138" s="171"/>
      <c r="F138" s="171"/>
      <c r="G138" s="171"/>
      <c r="H138" s="172"/>
      <c r="I138" s="171"/>
      <c r="J138" s="171"/>
      <c r="K138" s="9"/>
    </row>
    <row r="139" spans="1:11" s="15" customFormat="1" x14ac:dyDescent="0.25">
      <c r="A139" s="171"/>
      <c r="B139" s="171"/>
      <c r="C139" s="171"/>
      <c r="D139" s="171"/>
      <c r="E139" s="171"/>
      <c r="F139" s="171"/>
      <c r="G139" s="171"/>
      <c r="H139" s="172"/>
      <c r="I139" s="171"/>
      <c r="J139" s="171"/>
      <c r="K139" s="9"/>
    </row>
    <row r="140" spans="1:11" s="15" customFormat="1" x14ac:dyDescent="0.25">
      <c r="A140" s="171"/>
      <c r="B140" s="171"/>
      <c r="C140" s="171"/>
      <c r="D140" s="171"/>
      <c r="E140" s="171"/>
      <c r="F140" s="171"/>
      <c r="G140" s="171"/>
      <c r="H140" s="172"/>
      <c r="I140" s="171"/>
      <c r="J140" s="171"/>
      <c r="K140" s="9"/>
    </row>
    <row r="141" spans="1:11" s="15" customFormat="1" x14ac:dyDescent="0.25">
      <c r="A141" s="171"/>
      <c r="B141" s="171"/>
      <c r="C141" s="171"/>
      <c r="D141" s="171"/>
      <c r="E141" s="171"/>
      <c r="F141" s="171"/>
      <c r="G141" s="171"/>
      <c r="H141" s="172"/>
      <c r="I141" s="171"/>
      <c r="J141" s="171"/>
      <c r="K141" s="9"/>
    </row>
    <row r="142" spans="1:11" s="15" customFormat="1" x14ac:dyDescent="0.25">
      <c r="A142" s="171"/>
      <c r="B142" s="171"/>
      <c r="C142" s="171"/>
      <c r="D142" s="171"/>
      <c r="E142" s="171"/>
      <c r="F142" s="171"/>
      <c r="G142" s="171"/>
      <c r="H142" s="172"/>
      <c r="I142" s="171"/>
      <c r="J142" s="171"/>
      <c r="K142" s="9"/>
    </row>
    <row r="143" spans="1:11" s="15" customFormat="1" x14ac:dyDescent="0.25">
      <c r="A143" s="171"/>
      <c r="B143" s="171"/>
      <c r="C143" s="171"/>
      <c r="D143" s="171"/>
      <c r="E143" s="171"/>
      <c r="F143" s="171"/>
      <c r="G143" s="171"/>
      <c r="H143" s="172"/>
      <c r="I143" s="171"/>
      <c r="J143" s="171"/>
      <c r="K143" s="9"/>
    </row>
    <row r="144" spans="1:11" s="15" customFormat="1" x14ac:dyDescent="0.25">
      <c r="A144" s="171"/>
      <c r="B144" s="171"/>
      <c r="C144" s="171"/>
      <c r="D144" s="171"/>
      <c r="E144" s="171"/>
      <c r="F144" s="171"/>
      <c r="G144" s="171"/>
      <c r="H144" s="172"/>
      <c r="I144" s="171"/>
      <c r="J144" s="171"/>
      <c r="K144" s="9"/>
    </row>
    <row r="145" spans="1:17" s="15" customFormat="1" x14ac:dyDescent="0.25">
      <c r="A145" s="171"/>
      <c r="B145" s="171"/>
      <c r="C145" s="171"/>
      <c r="D145" s="171"/>
      <c r="E145" s="171"/>
      <c r="F145" s="171"/>
      <c r="G145" s="171"/>
      <c r="H145" s="172"/>
      <c r="I145" s="171"/>
      <c r="J145" s="171"/>
      <c r="K145" s="9"/>
    </row>
    <row r="146" spans="1:17" s="15" customFormat="1" x14ac:dyDescent="0.25">
      <c r="A146" s="171"/>
      <c r="B146" s="171"/>
      <c r="C146" s="171"/>
      <c r="D146" s="171"/>
      <c r="E146" s="171"/>
      <c r="F146" s="171"/>
      <c r="G146" s="171"/>
      <c r="H146" s="172"/>
      <c r="I146" s="171"/>
      <c r="J146" s="171"/>
      <c r="K146" s="9"/>
      <c r="L146" s="9"/>
      <c r="M146" s="9"/>
      <c r="N146" s="9"/>
    </row>
    <row r="147" spans="1:17" s="15" customFormat="1" x14ac:dyDescent="0.25">
      <c r="A147" s="171"/>
      <c r="B147" s="171"/>
      <c r="C147" s="171"/>
      <c r="D147" s="171"/>
      <c r="E147" s="171"/>
      <c r="F147" s="171"/>
      <c r="G147" s="171"/>
      <c r="H147" s="172"/>
      <c r="I147" s="171"/>
      <c r="J147" s="171"/>
      <c r="K147" s="9"/>
      <c r="L147" s="9"/>
      <c r="M147" s="9"/>
      <c r="N147" s="9"/>
    </row>
    <row r="148" spans="1:17" s="15" customFormat="1" x14ac:dyDescent="0.25">
      <c r="A148" s="171"/>
      <c r="B148" s="171"/>
      <c r="C148" s="171"/>
      <c r="D148" s="171"/>
      <c r="E148" s="171"/>
      <c r="F148" s="171"/>
      <c r="G148" s="171"/>
      <c r="H148" s="172"/>
      <c r="I148" s="171"/>
      <c r="J148" s="171"/>
      <c r="K148" s="9"/>
      <c r="L148" s="9"/>
      <c r="M148" s="9"/>
      <c r="N148" s="9"/>
    </row>
    <row r="149" spans="1:17" s="15" customFormat="1" x14ac:dyDescent="0.25">
      <c r="A149" s="171"/>
      <c r="B149" s="171"/>
      <c r="C149" s="171"/>
      <c r="D149" s="171"/>
      <c r="E149" s="171"/>
      <c r="F149" s="171"/>
      <c r="G149" s="171"/>
      <c r="H149" s="172"/>
      <c r="I149" s="171"/>
      <c r="J149" s="171"/>
      <c r="K149" s="9"/>
      <c r="L149" s="9"/>
      <c r="M149" s="9"/>
      <c r="N149" s="9"/>
      <c r="O149" s="9"/>
      <c r="P149" s="9"/>
      <c r="Q149" s="9"/>
    </row>
    <row r="150" spans="1:17" s="15" customFormat="1" x14ac:dyDescent="0.25">
      <c r="A150" s="171"/>
      <c r="B150" s="171"/>
      <c r="C150" s="171"/>
      <c r="D150" s="171"/>
      <c r="E150" s="171"/>
      <c r="F150" s="171"/>
      <c r="G150" s="171"/>
      <c r="H150" s="172"/>
      <c r="I150" s="171"/>
      <c r="J150" s="171"/>
      <c r="K150" s="9"/>
      <c r="L150" s="9"/>
      <c r="M150" s="9"/>
      <c r="N150" s="9"/>
      <c r="O150" s="9"/>
      <c r="P150" s="9"/>
      <c r="Q150" s="9"/>
    </row>
    <row r="151" spans="1:17" s="15" customFormat="1" x14ac:dyDescent="0.25">
      <c r="A151" s="171"/>
      <c r="B151" s="171"/>
      <c r="C151" s="171"/>
      <c r="D151" s="171"/>
      <c r="E151" s="171"/>
      <c r="F151" s="171"/>
      <c r="G151" s="171"/>
      <c r="H151" s="172"/>
      <c r="I151" s="171"/>
      <c r="J151" s="171"/>
      <c r="K151" s="9"/>
      <c r="L151" s="9"/>
      <c r="M151" s="9"/>
      <c r="N151" s="9"/>
      <c r="O151" s="9"/>
      <c r="P151" s="9"/>
      <c r="Q151" s="9"/>
    </row>
    <row r="152" spans="1:17" s="15" customFormat="1" x14ac:dyDescent="0.25">
      <c r="A152" s="171"/>
      <c r="B152" s="171"/>
      <c r="C152" s="171"/>
      <c r="D152" s="171"/>
      <c r="E152" s="171"/>
      <c r="F152" s="171"/>
      <c r="G152" s="171"/>
      <c r="H152" s="172"/>
      <c r="I152" s="171"/>
      <c r="J152" s="171"/>
      <c r="K152" s="9"/>
      <c r="L152" s="9"/>
      <c r="M152" s="9"/>
      <c r="N152" s="9"/>
      <c r="O152" s="9"/>
      <c r="P152" s="9"/>
      <c r="Q152" s="9"/>
    </row>
    <row r="153" spans="1:17" s="15" customFormat="1" x14ac:dyDescent="0.25">
      <c r="A153" s="171"/>
      <c r="B153" s="171"/>
      <c r="C153" s="171"/>
      <c r="D153" s="171"/>
      <c r="E153" s="171"/>
      <c r="F153" s="171"/>
      <c r="G153" s="171"/>
      <c r="H153" s="172"/>
      <c r="I153" s="171"/>
      <c r="J153" s="171"/>
      <c r="K153" s="9"/>
      <c r="L153" s="9"/>
      <c r="M153" s="9"/>
      <c r="N153" s="9"/>
      <c r="O153" s="9"/>
      <c r="P153" s="9"/>
      <c r="Q153" s="9"/>
    </row>
    <row r="154" spans="1:17" s="15" customFormat="1" x14ac:dyDescent="0.25">
      <c r="A154" s="171"/>
      <c r="B154" s="171"/>
      <c r="C154" s="171"/>
      <c r="D154" s="171"/>
      <c r="E154" s="171"/>
      <c r="F154" s="171"/>
      <c r="G154" s="171"/>
      <c r="H154" s="172"/>
      <c r="I154" s="171"/>
      <c r="J154" s="171"/>
      <c r="K154" s="9"/>
      <c r="L154" s="9"/>
      <c r="M154" s="9"/>
      <c r="N154" s="9"/>
      <c r="O154" s="9"/>
      <c r="P154" s="9"/>
      <c r="Q154" s="9"/>
    </row>
    <row r="155" spans="1:17" s="15" customFormat="1" x14ac:dyDescent="0.25">
      <c r="A155" s="171"/>
      <c r="B155" s="171"/>
      <c r="C155" s="171"/>
      <c r="D155" s="171"/>
      <c r="E155" s="171"/>
      <c r="F155" s="171"/>
      <c r="G155" s="171"/>
      <c r="H155" s="172"/>
      <c r="I155" s="171"/>
      <c r="J155" s="171"/>
      <c r="K155" s="9"/>
      <c r="L155" s="9"/>
      <c r="M155" s="9"/>
      <c r="N155" s="9"/>
      <c r="O155" s="9"/>
      <c r="P155" s="9"/>
      <c r="Q155" s="9"/>
    </row>
    <row r="156" spans="1:17" s="15" customFormat="1" x14ac:dyDescent="0.25">
      <c r="A156" s="171"/>
      <c r="B156" s="171"/>
      <c r="C156" s="171"/>
      <c r="D156" s="171"/>
      <c r="E156" s="171"/>
      <c r="F156" s="171"/>
      <c r="G156" s="171"/>
      <c r="H156" s="172"/>
      <c r="I156" s="171"/>
      <c r="J156" s="171"/>
      <c r="K156" s="9"/>
      <c r="L156" s="9"/>
      <c r="M156" s="9"/>
      <c r="N156" s="9"/>
      <c r="O156" s="9"/>
      <c r="P156" s="9"/>
      <c r="Q156" s="9"/>
    </row>
    <row r="157" spans="1:17" s="15" customFormat="1" x14ac:dyDescent="0.25">
      <c r="A157" s="171"/>
      <c r="B157" s="171"/>
      <c r="C157" s="171"/>
      <c r="D157" s="171"/>
      <c r="E157" s="171"/>
      <c r="F157" s="171"/>
      <c r="G157" s="171"/>
      <c r="H157" s="172"/>
      <c r="I157" s="171"/>
      <c r="J157" s="171"/>
      <c r="K157" s="9"/>
      <c r="L157" s="9"/>
      <c r="M157" s="9"/>
      <c r="N157" s="9"/>
      <c r="O157" s="9"/>
      <c r="P157" s="9"/>
      <c r="Q157" s="9"/>
    </row>
    <row r="158" spans="1:17" s="15" customFormat="1" x14ac:dyDescent="0.25">
      <c r="A158" s="171"/>
      <c r="B158" s="171"/>
      <c r="C158" s="171"/>
      <c r="D158" s="171"/>
      <c r="E158" s="171"/>
      <c r="F158" s="171"/>
      <c r="G158" s="171"/>
      <c r="H158" s="172"/>
      <c r="I158" s="171"/>
      <c r="J158" s="171"/>
      <c r="K158" s="9"/>
      <c r="L158" s="9"/>
      <c r="M158" s="9"/>
      <c r="N158" s="9"/>
      <c r="O158" s="9"/>
      <c r="P158" s="9"/>
      <c r="Q158" s="9"/>
    </row>
    <row r="159" spans="1:17" s="15" customFormat="1" x14ac:dyDescent="0.25">
      <c r="A159" s="171"/>
      <c r="B159" s="171"/>
      <c r="C159" s="171"/>
      <c r="D159" s="171"/>
      <c r="E159" s="171"/>
      <c r="F159" s="171"/>
      <c r="G159" s="171"/>
      <c r="H159" s="172"/>
      <c r="I159" s="171"/>
      <c r="J159" s="171"/>
      <c r="K159" s="9"/>
      <c r="L159" s="9"/>
      <c r="M159" s="9"/>
      <c r="N159" s="9"/>
      <c r="O159" s="9"/>
      <c r="P159" s="9"/>
      <c r="Q159" s="9"/>
    </row>
    <row r="160" spans="1:17" s="15" customFormat="1" x14ac:dyDescent="0.25">
      <c r="A160" s="171"/>
      <c r="B160" s="171"/>
      <c r="C160" s="171"/>
      <c r="D160" s="171"/>
      <c r="E160" s="171"/>
      <c r="F160" s="171"/>
      <c r="G160" s="171"/>
      <c r="H160" s="172"/>
      <c r="I160" s="171"/>
      <c r="J160" s="171"/>
      <c r="K160" s="9"/>
      <c r="L160" s="9"/>
      <c r="M160" s="9"/>
      <c r="N160" s="9"/>
      <c r="O160" s="9"/>
      <c r="P160" s="9"/>
      <c r="Q160" s="9"/>
    </row>
  </sheetData>
  <autoFilter ref="A1:K58"/>
  <mergeCells count="23">
    <mergeCell ref="J57:J58"/>
    <mergeCell ref="A29:B29"/>
    <mergeCell ref="I57:I58"/>
    <mergeCell ref="A66:K66"/>
    <mergeCell ref="B50:K50"/>
    <mergeCell ref="A53:A54"/>
    <mergeCell ref="K53:K54"/>
    <mergeCell ref="F53:F54"/>
    <mergeCell ref="G53:G54"/>
    <mergeCell ref="H53:H54"/>
    <mergeCell ref="I53:I54"/>
    <mergeCell ref="J53:J54"/>
    <mergeCell ref="E53:E54"/>
    <mergeCell ref="D53:D54"/>
    <mergeCell ref="C53:C54"/>
    <mergeCell ref="B53:B54"/>
    <mergeCell ref="B3:E3"/>
    <mergeCell ref="B8:G8"/>
    <mergeCell ref="D16:H16"/>
    <mergeCell ref="B47:E47"/>
    <mergeCell ref="A19:K19"/>
    <mergeCell ref="B37:K37"/>
    <mergeCell ref="B22:K22"/>
  </mergeCells>
  <hyperlinks>
    <hyperlink ref="K52" r:id="rId1"/>
    <hyperlink ref="K4" r:id="rId2"/>
    <hyperlink ref="K5" r:id="rId3"/>
    <hyperlink ref="K6" r:id="rId4" location="tab-1"/>
    <hyperlink ref="K12" r:id="rId5"/>
    <hyperlink ref="K17" r:id="rId6"/>
    <hyperlink ref="K18" r:id="rId7"/>
    <hyperlink ref="K28" r:id="rId8"/>
    <hyperlink ref="K64" r:id="rId9"/>
    <hyperlink ref="K32" r:id="rId10"/>
    <hyperlink ref="K33" r:id="rId11"/>
    <hyperlink ref="K9" r:id="rId12"/>
    <hyperlink ref="K20" r:id="rId13"/>
    <hyperlink ref="K23" r:id="rId14"/>
    <hyperlink ref="K38" r:id="rId15"/>
    <hyperlink ref="K39" r:id="rId16"/>
    <hyperlink ref="K40" r:id="rId17"/>
    <hyperlink ref="K71" r:id="rId18"/>
    <hyperlink ref="K41" r:id="rId19"/>
    <hyperlink ref="K42" r:id="rId20"/>
    <hyperlink ref="K43" r:id="rId21"/>
    <hyperlink ref="K44" r:id="rId22"/>
    <hyperlink ref="K48" r:id="rId23"/>
    <hyperlink ref="K13" r:id="rId24"/>
    <hyperlink ref="K62" r:id="rId25"/>
    <hyperlink ref="K63" r:id="rId26"/>
    <hyperlink ref="K53:K54" r:id="rId27" display="https://products.playstand.ru/sandbox"/>
    <hyperlink ref="K60" r:id="rId28" display="https://market.yandex.ru/product--mfu-lazernoe-hp-laser-mfp-137fnw-ch-b-a4/470165291?cpc=9qC0Ibs0PHXWfkmJpGb6Y2RTpQKVkFVlkQ5dZQ5fyulSx3NAU-wI1ydMblXAzPKjtbDHKlK1t5b2k1uOUygCCjQnnApI-woNFUeiGy7YilG4TtxwTFXiNCaxBpsYPr13&amp;clid=703&amp;sku=100751067729&amp;offerid=zVwYZW8VHpFy6bwR-iOi8A&amp;cpa=1"/>
    <hyperlink ref="K72" r:id="rId29"/>
    <hyperlink ref="K61" r:id="rId30"/>
    <hyperlink ref="K14" r:id="rId31"/>
    <hyperlink ref="K29" r:id="rId32"/>
    <hyperlink ref="K34" r:id="rId33"/>
    <hyperlink ref="K45" r:id="rId34"/>
    <hyperlink ref="K68" r:id="rId35"/>
    <hyperlink ref="K67" r:id="rId36"/>
    <hyperlink ref="K69" r:id="rId37"/>
    <hyperlink ref="K70" r:id="rId38"/>
  </hyperlinks>
  <pageMargins left="0" right="0" top="0" bottom="0" header="0" footer="0"/>
  <pageSetup paperSize="9" scale="33" fitToHeight="0" orientation="landscape" r:id="rId3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Титульный лист</vt:lpstr>
      <vt:lpstr>Инфралист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2021-03-17T00:30:45Z</dcterms:created>
  <dcterms:modified xsi:type="dcterms:W3CDTF">2022-11-24T03:47:27Z</dcterms:modified>
</cp:coreProperties>
</file>