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30"/>
  </bookViews>
  <sheets>
    <sheet name="Титульный лист" sheetId="1" r:id="rId1"/>
    <sheet name="Инфралист" sheetId="2" r:id="rId2"/>
  </sheets>
  <definedNames>
    <definedName name="_xlnm._FilterDatabase" localSheetId="1" hidden="1">Инфралист!$A$1:$K$58</definedName>
    <definedName name="OLE_LINK3" localSheetId="1">Инфралист!#REF!</definedName>
    <definedName name="OLE_LINK6" localSheetId="1">Инфралист!#REF!</definedName>
    <definedName name="OLE_LINK7" localSheetId="1">Инфралист!#REF!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6" i="2" l="1"/>
  <c r="J57" i="2"/>
  <c r="C15" i="1"/>
  <c r="C19" i="1"/>
  <c r="C18" i="1"/>
  <c r="C17" i="1"/>
  <c r="J56" i="2"/>
  <c r="C16" i="1"/>
  <c r="C20" i="1" s="1"/>
  <c r="J49" i="2" l="1"/>
  <c r="J61" i="2" l="1"/>
  <c r="J72" i="2"/>
  <c r="J14" i="2" l="1"/>
  <c r="J63" i="2" l="1"/>
  <c r="J45" i="2"/>
  <c r="J64" i="2"/>
  <c r="J29" i="2"/>
  <c r="J71" i="2"/>
  <c r="J70" i="2"/>
  <c r="J69" i="2"/>
  <c r="J68" i="2"/>
  <c r="J67" i="2"/>
  <c r="J62" i="2"/>
  <c r="J60" i="2"/>
  <c r="J9" i="2"/>
  <c r="J23" i="2"/>
  <c r="J24" i="2" s="1"/>
  <c r="J20" i="2"/>
  <c r="J33" i="2"/>
  <c r="J48" i="2"/>
  <c r="J73" i="2" l="1"/>
  <c r="J65" i="2"/>
  <c r="J39" i="2"/>
  <c r="J44" i="2"/>
  <c r="J43" i="2"/>
  <c r="J42" i="2"/>
  <c r="J41" i="2"/>
  <c r="J40" i="2"/>
  <c r="J38" i="2"/>
  <c r="J46" i="2" l="1"/>
  <c r="J52" i="2"/>
  <c r="J55" i="2" s="1"/>
  <c r="J34" i="2"/>
  <c r="J32" i="2"/>
  <c r="J28" i="2"/>
  <c r="J30" i="2" s="1"/>
  <c r="J18" i="2"/>
  <c r="J17" i="2"/>
  <c r="J10" i="2"/>
  <c r="J11" i="2"/>
  <c r="J12" i="2"/>
  <c r="J13" i="2"/>
  <c r="J4" i="2"/>
  <c r="J5" i="2"/>
  <c r="J6" i="2"/>
  <c r="J35" i="2" l="1"/>
  <c r="J21" i="2"/>
  <c r="J7" i="2"/>
  <c r="J15" i="2"/>
  <c r="J25" i="2" l="1"/>
</calcChain>
</file>

<file path=xl/sharedStrings.xml><?xml version="1.0" encoding="utf-8"?>
<sst xmlns="http://schemas.openxmlformats.org/spreadsheetml/2006/main" count="330" uniqueCount="237">
  <si>
    <t>УТВЕРЖДАЮ</t>
  </si>
  <si>
    <t>_________________ Хлебникова Виктория Георгиевна</t>
  </si>
  <si>
    <t>Инфраструктурный лист. Хабаровский край</t>
  </si>
  <si>
    <t>СВОДНАЯ ИНФОРМАЦИЯ</t>
  </si>
  <si>
    <t>№</t>
  </si>
  <si>
    <t>Наименование направления</t>
  </si>
  <si>
    <t>Стоимость, руб.</t>
  </si>
  <si>
    <t>Оборудование для учебных кабинетов</t>
  </si>
  <si>
    <t>ВСЕГО*</t>
  </si>
  <si>
    <t>* Сумма ВСЕГО должна соответствовать общей сумме субсидии (федеральный и региональный бюджет)</t>
  </si>
  <si>
    <t>Ответственный исполнитель</t>
  </si>
  <si>
    <t>(ФИО, должность)</t>
  </si>
  <si>
    <t>(номер мобильного телефона, email)</t>
  </si>
  <si>
    <t>№ п/п</t>
  </si>
  <si>
    <t>Шифр</t>
  </si>
  <si>
    <t>Наименование оборудования (ФПО)</t>
  </si>
  <si>
    <t>Наименование оборудования (РВПО)</t>
  </si>
  <si>
    <t>Краткие примерные технические характеристики (РВПО)</t>
  </si>
  <si>
    <t>Примерная модель (РВПО)</t>
  </si>
  <si>
    <t>Единица измерения</t>
  </si>
  <si>
    <t>Количество</t>
  </si>
  <si>
    <t>Цена, руб.</t>
  </si>
  <si>
    <t>Ссылка на оборудование</t>
  </si>
  <si>
    <t>шт.</t>
  </si>
  <si>
    <t>в рамках реализации мероприятия "Сформирован по итогам мониторинга и согласован перечень оборудования и средств обучения и воспитания и их количество для оснащения коррекционных школ (инфраструктурный лист)  (Хабаровский край)" дорожной карты "Обновление материально-технической базы в коррекционных школах" в 2022 году</t>
  </si>
  <si>
    <t>89241189098, evmatarzhuk@adm.khv.ru</t>
  </si>
  <si>
    <t>Матаржук Евгения Владимировна, Начальник управления общего образования министерства образования и науки Хабаровского края</t>
  </si>
  <si>
    <t>Стол-трансформер</t>
  </si>
  <si>
    <t>Наименование направления:</t>
  </si>
  <si>
    <t xml:space="preserve"> "Оборудование для учебных кабинетов"</t>
  </si>
  <si>
    <t xml:space="preserve"> "Оборудование для помещений психолого-педагогического сопровождения и коррекционной работы"</t>
  </si>
  <si>
    <t>Наименование раздела: "Кабинет психолога"</t>
  </si>
  <si>
    <t>3.1.</t>
  </si>
  <si>
    <t>3.2.</t>
  </si>
  <si>
    <t>3.4.</t>
  </si>
  <si>
    <t>МЕБЕЛЬ</t>
  </si>
  <si>
    <t>https://n-72.ru/catalog/product/stend_v_shkolu_velikie_kompozitory_i_muzykanty_3kh0_5_m.html</t>
  </si>
  <si>
    <t>Компактный микшерный пульт</t>
  </si>
  <si>
    <t>https://n-72.ru/catalog/product/komplekt_vesyelyy_tuesok_12572.html</t>
  </si>
  <si>
    <t>BEHRINGER VP1520 Акустическая система пассивная</t>
  </si>
  <si>
    <t>Стол офисный СПм-23</t>
  </si>
  <si>
    <t>https://zakazat-mebel.ru/catalog/shkoly-mebel/stulya-shkolnye/reguliruemye-stulya-dlya-shkoly/stul-ekstra-r-sigma-4-6-gr-/?sphrase_id=1279496</t>
  </si>
  <si>
    <t xml:space="preserve">Портативные акустические системы </t>
  </si>
  <si>
    <t>Портативные акустические системы Behringer MPA40BT</t>
  </si>
  <si>
    <t>https://musmag.com/magazin/behringer-mpa40bt.html</t>
  </si>
  <si>
    <t>https://vunder-kids.ru/catalog/mozaika-i-pazly/logopedicheskiy-nabor-govoryusha-lyuks/</t>
  </si>
  <si>
    <t>Наименование раздела: "Мастерская "Рабочий по обслуживанию здания"</t>
  </si>
  <si>
    <t>Наименование раздела: "Кабинет АФК"</t>
  </si>
  <si>
    <t>Наименование раздела: "Кабинет музыки"</t>
  </si>
  <si>
    <t>1.1.</t>
  </si>
  <si>
    <t>1.1.2.</t>
  </si>
  <si>
    <t>1.1.3.</t>
  </si>
  <si>
    <t>1.1.4.</t>
  </si>
  <si>
    <t>1.1.11.</t>
  </si>
  <si>
    <t>Шуруповерт</t>
  </si>
  <si>
    <t>1.3.1.</t>
  </si>
  <si>
    <t>1.3.3.</t>
  </si>
  <si>
    <t>1.3.4.</t>
  </si>
  <si>
    <t>1.3.6.</t>
  </si>
  <si>
    <t>1.3.7.</t>
  </si>
  <si>
    <t>Лабораторный стенд «Монтаж сантехнического оборудования»</t>
  </si>
  <si>
    <t>https://www.vrnlab.ru/catalog_item/elb-160-034-01/</t>
  </si>
  <si>
    <t>Стенд представляет собой сварную пространственную раму, выполненную из 
стальной профильной трубы, окрашенной порошковой краской цвет 7035 (светло-серый). 
 Рама установлена на колесных опорах с тормозами. На раме смонтирована 
гидравлическая система водоснабжения, бытовые сантехнические приборы (ванна со 
смесителем, раковина со смесителем, унитаз, электрический водонагреватель 
мощностью 2кВт). 
 В состав гидравлической системы входит, запорная арматура (присоединением 
G3/4), фильтр грубой очистки (присоединением G3/4), фильтр тонкой очистки, датчик 
расхода (диапазон расхода потока: от 1 до 30 л /мин, Рабочая температура: 0°C ~ 80°C, 
Рабочее давление: до 1.75Mpa) (присоединением G3/4), насосная станция, обратный 
клапан, датчик температуры (диапазон измеряемой температуры: −55… 125 °C), датчик 
давления, накопительный бак (объёмом 40л.), реле давления. Вся гидравлическая 
система выполнена из полипропиленового трубопровода d25мм</t>
  </si>
  <si>
    <t>Модель на сварном основании 
Страна производитель Россия</t>
  </si>
  <si>
    <t xml:space="preserve">Верстак слесарный </t>
  </si>
  <si>
    <t>1.5.</t>
  </si>
  <si>
    <t>1.5.6.</t>
  </si>
  <si>
    <t>Лестница и горка для ходьбы</t>
  </si>
  <si>
    <t>https://royal-sport.ru/trenazhery/trenazhery-dlja-invalidov/obuchenie-hodbe/gorka-dlja-hodby-reabilitacionnaja/</t>
  </si>
  <si>
    <t>Горка предназначена для отработки навыков ходьбы по лестницам и спуску-подъему (угол наклона 22 гр), а также для создания кардионагрузки и реабилитации. Стандартный вариант - для взрослых пользователей. Возможно изготовление такой же горки, но с более низкими поручнями - для детей</t>
  </si>
  <si>
    <t>Горка для ходьбы реабилитационная</t>
  </si>
  <si>
    <t>Двигательно-развивающий комплекс</t>
  </si>
  <si>
    <t>Игровой комплекс для преодоления препятствий и балансирования применяется в ДОУ. Палки, блоки и обручи выстраиваются в полосы или лабиринты. Дошкольники выполняют задания на развитие чувства равновесия, скорости и гибкости.</t>
  </si>
  <si>
    <t>2.1.</t>
  </si>
  <si>
    <t>2.1.1.</t>
  </si>
  <si>
    <t>2.1.2.</t>
  </si>
  <si>
    <t xml:space="preserve">Диапазон частот: 10 HZ-200 kHz.
Размеры: 47/37х242х220 мм.
Пульт подходит для организации мероприятий: дискотек, фестивалей, спектаклей. Устройство суммирует и маршрутизирует звуковые сигналы. Динамический диапазон 130 дБ позволяет причислить данную модель к технике премиум-класса. 
</t>
  </si>
  <si>
    <t xml:space="preserve">Продолжительная мощность: 250 W
Пиковая мощность: 1000 W
Диапазон воспроизводимых частот: 50 Hz - 22 kHz
Сопротивление: 8 Ohm
Уровень звукового давления (1W/1m): 94 dB
Угол рассеивания звука: 80 х 50 градусов
Частота кроссовера: 2,5 кГц
2 профессиональных разъема типа SPEAKON и 1/4" джек 
Размеры (Ш х В х Г):  455 х 685 х 465 мм
Вес: 22,6 кг.
</t>
  </si>
  <si>
    <t xml:space="preserve">Стол офисный </t>
  </si>
  <si>
    <t>Портативная акустическая система с Bluetooth соединением. Невероятно простая в установке и использовании40 Вт мощности с высококачественным звуком для аудитории до 250 человекИдеальна для вечеринок, школ, презентаций и т.д.Возможность подключения iPod, iPhone, iPad или МР3 плеера через BluetoothБеспроводная готовность для цифровых микрофонных системРаботает от АС и батарейки, заряда которой хватает на 12 часов использования2 микрофонных входа с индивидуальными регуляторами громкостиДополнительный Aux вход для подключения CD плеераЭффективный 2-полосный эквалайзер для безупречной настройки звука8" вуфер и высокого разрешения твитер с класса-D усилителем35 мм гнездо для установки на стойку</t>
  </si>
  <si>
    <t>2.3.</t>
  </si>
  <si>
    <t>2.3.1.</t>
  </si>
  <si>
    <t>2.3.3.</t>
  </si>
  <si>
    <t>2.3.5.</t>
  </si>
  <si>
    <t>2.3.7.</t>
  </si>
  <si>
    <t>Длина, мм - 1190
Ширина, мм - 446
Высота, мм - 740
Размер упаковки, мм 1220x465x80</t>
  </si>
  <si>
    <t xml:space="preserve">Краевое государственное казённое общеобразовательное учреждение для детей сирот и детей, оставшихся без попечения родителей, реализующее адаптированные основные общеобразовательные программы «Школа-интернат № 4»
</t>
  </si>
  <si>
    <t>Оборудование для помещений психолого-педагогического сопровождения и коррекционной работы</t>
  </si>
  <si>
    <t xml:space="preserve"> "Оборудование для учебных мастерских"</t>
  </si>
  <si>
    <t>Наименование раздела: "Мастерская "столярное дело"</t>
  </si>
  <si>
    <t>Интерактивный комплекс с ПО «Интерактивный пол Magium»</t>
  </si>
  <si>
    <t>Magium - это интерактивный пол, использующий технологию дополненной реальности, состоящий из металлического короба с оборудованием, фигур и напольного покрытия.</t>
  </si>
  <si>
    <t>Оборудование для учебных мастерских</t>
  </si>
  <si>
    <t>Комплект: Интерактивная доска с проектором</t>
  </si>
  <si>
    <t>Наименование раздела: Комната психологической разгрузки</t>
  </si>
  <si>
    <t>Комлект интерактивной песочницы-стола "Алмаз"</t>
  </si>
  <si>
    <t>С помощью интерактивной песочницы ребенок сможет: 
 — Научиться выражать свое эмоциональное состояние
 — Снять напряжение, скованность, агрессию
 — Проявить креативность и творческие способности
 — Раскрыть внутренние резервы и природные способности</t>
  </si>
  <si>
    <t>Комплект интерактивоной песочницы-стола "Алмаз"</t>
  </si>
  <si>
    <t>https://products.playstand.ru/sandbox</t>
  </si>
  <si>
    <t>1.3.</t>
  </si>
  <si>
    <t>1.5.3.</t>
  </si>
  <si>
    <t>1.5.7.</t>
  </si>
  <si>
    <t>Комплект с набором специальных инструментов для развития сенсомоторной интеграции</t>
  </si>
  <si>
    <t>Сенсорный тоннель Гусеница</t>
  </si>
  <si>
    <t>Сенсорный тоннель Гусеница 124*65*45</t>
  </si>
  <si>
    <t>Балансировачная полусфера</t>
  </si>
  <si>
    <t xml:space="preserve">Сенсорное яйцо </t>
  </si>
  <si>
    <t>Яйцо Совы предназначен для стимуляци сенсорных чувств и вестибулярного аппарата ребенка через прикосновения и ощущения, когда он находится внутри.</t>
  </si>
  <si>
    <t>Сенсорное яйцо диаметр 90 см</t>
  </si>
  <si>
    <t>Набор мягких модулей "Разноуровневый ковер"</t>
  </si>
  <si>
    <t>Разноуровневый игровой ковер для детей, состоящий из обьемныз и плоских элементов(матов), идеально подойдет для проведения подвижных игр. Развивает двигательный аппарат ребенка, координацию и мышление.</t>
  </si>
  <si>
    <t>Набор мягких модулей "Разноуровневый ковер" 25 элементов</t>
  </si>
  <si>
    <t>Комплекс "Формула А"</t>
  </si>
  <si>
    <t>Кольцо (D120*30) - 1шт., Опора (60*50*30) - 2шт., горка (60*60*30) - 1шт.</t>
  </si>
  <si>
    <t>Труба подвесная 100см</t>
  </si>
  <si>
    <t>Размер 100*65*65см, Толщина стенок 10см</t>
  </si>
  <si>
    <t>Качели гнездо 100см</t>
  </si>
  <si>
    <t>3.</t>
  </si>
  <si>
    <t>3.1.1.</t>
  </si>
  <si>
    <t>3.1.2.</t>
  </si>
  <si>
    <t>3.1.3.</t>
  </si>
  <si>
    <t>3.1.4.</t>
  </si>
  <si>
    <t>3.1.5.</t>
  </si>
  <si>
    <t>3.1.6.</t>
  </si>
  <si>
    <t>3.2.3.</t>
  </si>
  <si>
    <t>3.2.4.</t>
  </si>
  <si>
    <t>3.4.1.</t>
  </si>
  <si>
    <t>3.4.2.</t>
  </si>
  <si>
    <t>Наименование раздела: "Картонажно-переплетная/полиграфическая мастерская"</t>
  </si>
  <si>
    <t>Комплект оборудования для оснащения школьной полиграфической мастерской</t>
  </si>
  <si>
    <t>В комплект входит:
Переплетная машина на металлическую пружину Тип 1, арт. СШ2520 - 1
Переплетная машина на пластиковую пружину Тип 1, арт. СШ2536 - 1
Термопереплетчик Тип 1, арт. СШ2538 - 1
Резак для бумаги сабельный Тип 1, арт. СШ2523 - 1
Резак для бумаги электрический Тип 1, арт. СШ2541 - 1
Фальцовщик Тип 1, арт. СШ2543 - 1
Биговщик/перфоратор электрический Тип 1, арт. СШ2545 - 1
Нарезчик визиток Тип 1, арт. СШ2547 - 1
Обрезчик углов Тип 1, арт. СШ2528 - 1
Термопресс Тип 1, арт. СШ2549 - 1
Сборочный стол металлический, арт. СШ2560 - 1
Клеемазательная машина Тип 2, арт. СШ2558 - 1
Штриховальная машина Тип 1, арт. СШ2562 - 1
Ламинатор Тип 2, арт. СШ2531 - 1
Шредер Тип 2, арт. СШ2551 - 1
Брошюровочный степлер Тип 2, арт. СШ2533 - 1
Станок ручной для подшивки документов, арт. СШ2534 - 1
Обжимной пресс механический Тип 1, арт. СШ2555 - 1
МФУ струйное цветное, А3. Тип 2, арт. СШ2567 - 1</t>
  </si>
  <si>
    <t>Наименование раздела: "Кабинет сенсорной интеграции"</t>
  </si>
  <si>
    <t>Наименование раздела: "Мастерская малярного дела"</t>
  </si>
  <si>
    <t>Окрасочный аппарат безвоздушного распыления</t>
  </si>
  <si>
    <t>https://uchebnoe-oborudovanie.com/products/shlifovalnaya-mashina-ruchnaya</t>
  </si>
  <si>
    <t xml:space="preserve">Устройство насоса поршневой
Мощность двигателя, Вт 650
Произв-ть, л/мин 0,086
Тип мобильный
Тип привода электрический
Вес нетто, кг 17,8
</t>
  </si>
  <si>
    <t xml:space="preserve"> окрасочный аппарат (агрегат)</t>
  </si>
  <si>
    <t>http://www.vseinstrumenti.ru/stroitelnaya-tehnika-i-oborudovanie/malyarnoe/ustanovki/kalibr/okrasochniy-apparat-bezvozdushnogo-raspyleniya-kalibr-abr-650-00000049778/</t>
  </si>
  <si>
    <t>Промышленный пылесос</t>
  </si>
  <si>
    <t xml:space="preserve">Строительный пылесос Тип 2-надежное и высокопроизводительное устройство, предназначенное для сбора как сухого, таки влажного мусора
</t>
  </si>
  <si>
    <t>СШ2293</t>
  </si>
  <si>
    <t>http://uchebnoe-oborudovanie.com/products/stroitelnyi-pylesos-1</t>
  </si>
  <si>
    <t>Складывающиеся подмости</t>
  </si>
  <si>
    <t>Размер площадки,м 1.25x0,5 Max высота, м 2.8 Max высота установки настила,ь 1,65</t>
  </si>
  <si>
    <t>http://vseinstrumenti.ru/stroitenaya-tehnika-i-oborudovanie/dlya-rabot-na-vysote/podmosty/krause/corda-916198/#tab-1</t>
  </si>
  <si>
    <t xml:space="preserve">Стол-трансформер </t>
  </si>
  <si>
    <t xml:space="preserve">Размер столешницы: 1142х520 мм. Высота опор регулируемая: 820-760-700-640-580 мм.
</t>
  </si>
  <si>
    <t>АККУМУЛЯТОРНАЯ ДРЕЛЬ-ШУРУПОВЕРТ Артикул:СШ2264</t>
  </si>
  <si>
    <t>Дрель аккумуляторная предназначена для выполнения следующих работ: сверление отверстий в дереве, металле и пластике закручивания и выкручивания винтов и шурупов с резьбой. Подходит для учащихся в школьных столярных и слесарных мастерских.
Дрель оснащена быстрозажимным патроном. Рукоятка имеет мягкие накладки, что обеспечивает надежное и комфортное удержание его при работе. Для качественного выполнения крепежных работ в материалах различной плотности, на муфте-регуляторе расположено 20 позиций крутящего момента. Модель поставляется в кейсе.</t>
  </si>
  <si>
    <t>https://uchebnoe-oborudovanie.com/products/drel-shurupovert</t>
  </si>
  <si>
    <t>Шлифовальная машинка</t>
  </si>
  <si>
    <t>Вибрационная шлифовальная машина ручная Тип 1 предназначена для выравнивания и шлифования поверхностей._x000D_
Благодаря небольшому весу, машина подойдет для учащихся в школьных столярных мастерских._x000D_
Плоская шлиф машина  предназначена для доводки плоских поверхностей. Также возможно использование для снятия краски, лаков, различных загрязнений. В качестве оснастки возможно использование экономичной шлиф бумаги под зажимы и бумаги на основе велкро. Встроенная система пылеудаления способствует поддержанию чистоты на рабочем месте.</t>
  </si>
  <si>
    <t>Артикул:
СШ2278</t>
  </si>
  <si>
    <t>Элктролобзик</t>
  </si>
  <si>
    <t>"Лобзик электрический предназначен для повышения производительности ручного труда при прямолинейном и фигурном пилении дерева, пластмассы, чёрных и цветных металлов, строительных материалов.
Инструмент  прост в эксплуатации, благодаря удобной рукоятке. Используется для оснащения столярной школьной мастерской.
Инструмент без труда справляется с резкой древесины толщиной до 55 мм. Число оборотов регулируется.</t>
  </si>
  <si>
    <t>Артикул:
СШ2276</t>
  </si>
  <si>
    <t>https://uchebnoe-oborudovanie.com/products/elektrolobzik</t>
  </si>
  <si>
    <t xml:space="preserve">Заточный станок </t>
  </si>
  <si>
    <t>"Максимум 90 об / мин
мощность 200 Вт
Рабочее напряжение 230 V
Редактируемые материалы: Металл, камень, бетон"</t>
  </si>
  <si>
    <t>Заточной станок Tormek T-8 с комплектующими или аналог</t>
  </si>
  <si>
    <t>https://cybermart.de/shlifovalnye-i-polirovalnye-mashiny/114510-zatochnoj-stanok-tormek-t-8.html?utm_source=market.yandex.ru&amp;utm_term=114510&amp;ymclid=16120807120302931253200001</t>
  </si>
  <si>
    <t xml:space="preserve">Учебный многофункциональный станок  с ЧПУ </t>
  </si>
  <si>
    <t xml:space="preserve">Подходит для заготовок из металла, пластика и дерева.
Особенности станка:
прозрачная защитная кабина,закаленные рабочие поверхности,высокоточный шариковый винт,
числовое программное управление и разъем USB,линейные направляющие,
фрезер: шаговое перемещение приводов, максимальная скорость 8 м/мин, 
лазер: мощность излучателя 300 мВт, максимальная площадь маркировки 120х200 мм,
принтер: d сопла экструдера 0.4 мм, область печати 180х180х180 мм, d заготовки из PLA/ABS 1.75-3 мм,
максимальная нагрузка на стол 5 кг.
Технические характеристики:
 Напряжение	 220 В
 Максимальный крутящий момент	 1,35 Нм
 Размеры Т-образных пазов	 6х8х39,5 мм
 Максимальная частота вращения шпинделя 	 24000 об/мин 
Страна-производитель: Россия.     </t>
  </si>
  <si>
    <t>Принтер,сканер, копир. Лазерный, чернщ-белая печать</t>
  </si>
  <si>
    <t>Верстак Expert (№223) W200.F2/WS6.122 или аналог</t>
  </si>
  <si>
    <t>https://vladivostok.stalkersafe.ru/catalog/proizvodstvennaya_mebel/verstaki_serii_expert_ws/verstaki_slesarnye_expert_ws/3161/</t>
  </si>
  <si>
    <t>Шкаф металлический хозяйственный</t>
  </si>
  <si>
    <t>Вид товара: секция шкафа; Высота - Больше или равно 1800 и меньше 2000; глубина - Больше или равно 500 и меньше 600; длина - Больше или равно 900 и меньше 1000, тип шкафа - Отдельно стоящий (Цельнокорпусный)</t>
  </si>
  <si>
    <t>Шкаф инструментальный Верстакофф ® PRF П3</t>
  </si>
  <si>
    <t>https://www.werstakoff.ru/catalog/item1334.html</t>
  </si>
  <si>
    <t>http://uchebnoe-oborudovanie</t>
  </si>
  <si>
    <t>Итого</t>
  </si>
  <si>
    <t>Комплект SBM777iv6S в составе: интерактивная доска SMART SBM777 (77 дюймов, ПО SMART SLS), проектор Vivitek DH772UST, настенно-потолочное крепление Vivitek WM-3</t>
  </si>
  <si>
    <t>https://www.foroffice.ru/products/description/171362.html</t>
  </si>
  <si>
    <t>Итого по мастерским</t>
  </si>
  <si>
    <t>Стол ученический регулируемый</t>
  </si>
  <si>
    <t>Стул регулируемый</t>
  </si>
  <si>
    <t>Ширина, см 60 Глубина, см 44 Высота, см 98.5</t>
  </si>
  <si>
    <t>Ноутбук</t>
  </si>
  <si>
    <t>http://int-vision.ru/matrica</t>
  </si>
  <si>
    <t>http://samara.ortomedtehnika/ru/product/sensornyy-tonnel-gusenitsa-124-65-45/</t>
  </si>
  <si>
    <t>http://samara.ortomedtehnika.ru/product/</t>
  </si>
  <si>
    <t>*</t>
  </si>
  <si>
    <t>Лазерный гравировальный станок Cutter ML</t>
  </si>
  <si>
    <t>https://school.cnc-tehnologi.ru</t>
  </si>
  <si>
    <t>Стол компьютерный Арго А-012</t>
  </si>
  <si>
    <t xml:space="preserve">Офисное кресло </t>
  </si>
  <si>
    <t>Chairman 696 LT</t>
  </si>
  <si>
    <t>Тип: Одноместный
Вид материала столешницы: МДФ
Толщина материала столешницы: 16 мм.
Регулировка по высоте: ДА
Наличие колесных опор: ДА
Ростовая группа: 6</t>
  </si>
  <si>
    <t>Моноблок</t>
  </si>
  <si>
    <t xml:space="preserve"> МФУ лазерное HP Laser MFP 137fnw, ч/б, A4, белый/черный</t>
  </si>
  <si>
    <t>Основные характеристики
Тип устройства
МФУ
Тип печати
лазерный
Цветность печати
черно-белая
Максимальный формат
A4
Количество страниц в месяц
10000
Область применения
малый офис
Размещение
настольный
Функции сканера/копира
сканирование, отправка изображения по e-mail, копирование</t>
  </si>
  <si>
    <t>https://www.dns-shop.ru/product/</t>
  </si>
  <si>
    <t>21.5" Моноблок HP 200 G4 [261R3ES]</t>
  </si>
  <si>
    <t>https://www.dns-shop.ru/product/ebd3a6b7f9511b80/215-monoblok-hp-200-g4-261r3es/</t>
  </si>
  <si>
    <t>Intel Core i5-10210U, 4x1,6ГГц, Fuii HD (1920x1080), Windows 10 Pro</t>
  </si>
  <si>
    <t>шт</t>
  </si>
  <si>
    <t>HP 255 G8</t>
  </si>
  <si>
    <t>Стол психолога-дефектолога АЛМА ПРО</t>
  </si>
  <si>
    <t>https://myalma.ru/stol-psikhologa-defektologa-alma-pro/</t>
  </si>
  <si>
    <t>Вид учреждения	Детский сад, Школа
Вид товара	Стол психолога
Характеристики	
Сенсорная панель	Да
Питание 220В	Да
Наличие монитора	Да
Встроенный ПК	Да
Предустановленное ПО	Да
Подсветка	Да
Сфера применения	Психология
Диагональ монитора	25
Габариты	1500 × 1300 × 750 мм</t>
  </si>
  <si>
    <t>https://market.yandex.ru/product--mfu-lazernoe-hp-laser-mfp-137fnw-ch-b-a4/470165291?cpc=9qC0Ibs0PHXWfkmJpGb6Y2RTpQKVkFVlkQ5dZQ5fyulSx3NAU-wI1ydMblXAzPKjtbDHKlK1t5b2k1uOUygCCjQnnApI-woNFUeiGy7YilG4TtxwTFXiNCaxBpsYPr13&amp;clid=703&amp;sku=100751067729&amp;offerid=zVwYZW8VHpFy6bwR-iOi8A&amp;cpa=1</t>
  </si>
  <si>
    <t>Торцовочная пила с протяжкой</t>
  </si>
  <si>
    <t>http://class-edu/ru/?e=53&amp;iid=5913633682</t>
  </si>
  <si>
    <t>Всего мебель</t>
  </si>
  <si>
    <t>ВСЕГО</t>
  </si>
  <si>
    <t>всего по мастерским</t>
  </si>
  <si>
    <t>Всего</t>
  </si>
  <si>
    <t>всего по кабинетам</t>
  </si>
  <si>
    <t>Всего оргтехникаинтерактивное оборудование</t>
  </si>
  <si>
    <t>Сумма всего</t>
  </si>
  <si>
    <t>ОРГТЕХНИКА,ИНТЕРАКТИВНОЕ ОБОРУДОВАНИЕ</t>
  </si>
  <si>
    <t>ЗУБР ЗПТ-305-1800 ПЛ</t>
  </si>
  <si>
    <t>https://vseinstrumenti.ru</t>
  </si>
  <si>
    <t xml:space="preserve">Тип двигателя: щеточный    Мощность: 2000 Вт    Диаметр диска: 305 мм    Посадочный диаметр диска: 30 мм    Max ширина пропила под углом 90°: 340 мм    Max ширина пропила под углом 45°: 235 мм    Max глубина пропила под углом 90°: 105 мм
</t>
  </si>
  <si>
    <t>А3 тип 2 АРТ СШ 2567</t>
  </si>
  <si>
    <t>МФУ струйное цветное</t>
  </si>
  <si>
    <t>Автоматическая двухсторонняя печать
да
Вес
23.6 кг
Габаритные размеры (В*Ш*Г)
37.4*57.5*47.7 см
Картриджей в комплекте
4
Макс. размер бумаги
А3
Макс. разреш. фотопечати
4800 х 1200 т/д
Макс. разреш. фотопечати(высота)
4800 т/д
Макс. разреш. фотопечати(ширина)
1200 т/д
Оптическое разреш. сканера
1200x2400 т/д
Оптическое разреш. сканера (высота)
1200 т/д
Оптическое разреш. сканера (ширина)
2400 т/д
Печать с цифр. носителей
да
Поддержка Wi-Fi
да
Полностраничная цв. печать до
20 стр/мин
Скорость печати текста до
22 стр/мин
Тип дисплея
цветной
Тип принтера
струйный цветной
Тип цветной печати
4-х цветная</t>
  </si>
  <si>
    <t>https://n-72.ru/catalog/product/dvigatelno_razvivayushchiy_kompleks.html</t>
  </si>
  <si>
    <t>Сборный металлокаркас, маты, набор подвесного оборудования</t>
  </si>
  <si>
    <t>Спортивные мягкие модули, при использовании на физкультурных занятиях, развивают чувство равновесия и координацию движения, ловкость, умение ориентироваться в пространстве, а также формируют способность к сотрудничеству и взаимодействию.
Игровые спортивные комплексы из мягких модулей для детей изготовлены из высококачественных материалов с использованием гипоаллергенной искусственной кожи ярких цветов. Они хорошо выдерживают нагрузку, не теряя при этом своей первоначальной формы, легко очищаются моющими гигиеническими средствами.
Состав и размеры:
Тоннель 124*65*45 см.
Опора 70*25*20 см. - 3шт.</t>
  </si>
  <si>
    <t>Спортивные мягкие модули, при использовании на физкультурных занятиях, развивают чувство равновесия и координацию движения, ловкость, умение ориентироваться в пространстве, а также формируют способность к сотрудничеству и взаимодействию.
Игровые спортивные комплексы из мягких модулей для детей изготовлены из высококачественных материалов с использованием гипоаллергенной искусственной кожи ярких цветов. Они хорошо выдерживают нагрузку, не теряя при этом своей первоначальной формы, легко очищаются моющими гигиеническими средствами.
Мягкие модули хорошо подходят для оборудования игровых комнат, детских зон отдыха и спортивных, физкультурных залов.
Размеры: D 143 см, h 40 см</t>
  </si>
  <si>
    <t>https://magicrm.ru/catalog/sensornaya_integratsiya/1650/</t>
  </si>
  <si>
    <t>Размер см. габариты: круглые диаметр 1000 мм 
ЦВЕТ: синий, черный, желтый, оранжевый
Длина веревки (метров): 2 м
Доп Информация:
Втулки силиконовые, располагаемые в отверстии - предохраняют протирания каната. 
Основание качелей выполнено из стальной трубы толщиной стенки 1,5 мм;
Сиденье и оплетка сплетены вручную из кручёного трёх-прядного полиамидного каната 8 мм и устойчиво к растягиванию;
Разрывная нагрузка на сеть - более 1,5 тонн;
Подвесы качелей изготовлены из трёхпрядного каната толщиной 15 мм;
Длина каждого из подвесов 2 м, что позволяет с легкостью регулировать качели по высоте для самых разных целей;
Разрешенная максимальная масса пользователя: 200 кг.</t>
  </si>
  <si>
    <t>Интерактивная доска Smart SBM777;
Лоток;
Rрепление для доски;
Vаркер — 2 шт.;
USB кабель А-B (5 м);
ПО для создания уроков SMART Notebook.
Проектор Vivitek DH772UST;
Пульт управления (с батарейкой);
Кабель питания;
Оригинальное крепление для проектора WM-3.</t>
  </si>
  <si>
    <t>HD (1366x768), TN+film, AMD Athlon Silver 3050U, ядра: 2 х 2.3 ГГц, RAM 4 ГБ, SSD 128 ГБ, AMD Radeon Graphics , Windows 10 Pro</t>
  </si>
  <si>
    <t>стол компьютерный</t>
  </si>
  <si>
    <t>размер 4-6</t>
  </si>
  <si>
    <t>ЛСОШ-29 Стул ученический регулируемый приобретают как для начальной школы, так и для старших классов. Школьные стулья этой модели выпускаются в двух модификациях: ростовая группа  4-6</t>
  </si>
  <si>
    <t>https://megacityshop.ru/goods/LSOSh-29-Stul-uchenicheskij-reguliruemyj-Plastik-dvuhslojnyj-quot-DYShAShhIJ-quot-4?from=YmVk&amp;mod_id=286801299</t>
  </si>
  <si>
    <t>https://megacityshop.ru/goods/IT-1PN-Stol-uchenicheskij-dvuhmestnyj-reguliruemyj-s-naklonnoj-stoleshnicej-MDF-buk?mod_id=285867864</t>
  </si>
  <si>
    <t>Толщина столешницы  
16
Высота max (мм) 
744
Высота, мм 
744
Глубина, мм 
600
Толщина полок 
16 мм
Ширина, мм 
800
Вес 
20 кг
Объем 
0.05 кубм</t>
  </si>
  <si>
    <t>https://khabarovsk.express-office.ru/catalog/stoly/kompyuternye-stoly/kompyuternyy-stol-kst-21-1-kst-21-1/</t>
  </si>
  <si>
    <t>https://khabarovsk.express-office.ru/catalog/chairs/staff-chairs/kreslo-chairman-696-lt-tkan-c-3-chernaya-setka-tw-04-seraya/</t>
  </si>
  <si>
    <t>Всего по ППС</t>
  </si>
  <si>
    <t>Мебель</t>
  </si>
  <si>
    <t>Интерактивное оборудование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</si>
</sst>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31" x14ac:knownFonts="1">
    <font>
      <sz val="11"/>
      <color theme="1"/>
      <name val="Calibri"/>
      <family val="2"/>
      <scheme val="minor"/>
    </font>
    <font>
      <sz val="11"/>
      <color theme="1"/>
      <name val="Calibri"/>
      <family val="2"/>
      <charset val="204"/>
      <scheme val="minor"/>
    </font>
    <font>
      <b/>
      <sz val="11"/>
      <name val="Calibri"/>
      <family val="2"/>
      <charset val="204"/>
    </font>
    <font>
      <i/>
      <sz val="11"/>
      <name val="Calibri"/>
      <family val="2"/>
      <charset val="204"/>
    </font>
    <font>
      <u/>
      <sz val="11"/>
      <color theme="10"/>
      <name val="Calibri"/>
      <family val="2"/>
      <scheme val="minor"/>
    </font>
    <font>
      <sz val="14"/>
      <color theme="1"/>
      <name val="Arial"/>
      <family val="2"/>
      <charset val="204"/>
    </font>
    <font>
      <sz val="16"/>
      <color theme="1"/>
      <name val="Times New Roman"/>
      <family val="1"/>
      <charset val="204"/>
    </font>
    <font>
      <b/>
      <sz val="16"/>
      <name val="Times New Roman"/>
      <family val="1"/>
      <charset val="204"/>
    </font>
    <font>
      <b/>
      <sz val="18"/>
      <name val="Times New Roman"/>
      <family val="1"/>
      <charset val="204"/>
    </font>
    <font>
      <sz val="18"/>
      <color theme="1"/>
      <name val="Times New Roman"/>
      <family val="1"/>
      <charset val="204"/>
    </font>
    <font>
      <sz val="11"/>
      <color indexed="8"/>
      <name val="Calibri"/>
      <family val="2"/>
      <charset val="204"/>
    </font>
    <font>
      <u/>
      <sz val="16"/>
      <color theme="10"/>
      <name val="Times New Roman"/>
      <family val="1"/>
      <charset val="204"/>
    </font>
    <font>
      <u/>
      <sz val="16"/>
      <color theme="1"/>
      <name val="Times New Roman"/>
      <family val="1"/>
      <charset val="204"/>
    </font>
    <font>
      <b/>
      <sz val="16"/>
      <name val="Times New Roman"/>
      <family val="1"/>
    </font>
    <font>
      <b/>
      <sz val="18"/>
      <color theme="1"/>
      <name val="Times New Roman"/>
      <family val="1"/>
      <charset val="204"/>
    </font>
    <font>
      <sz val="18"/>
      <color theme="1"/>
      <name val="Calibri"/>
      <family val="2"/>
      <scheme val="minor"/>
    </font>
    <font>
      <sz val="18"/>
      <name val="Times New Roman"/>
      <family val="1"/>
      <charset val="204"/>
    </font>
    <font>
      <i/>
      <sz val="18"/>
      <name val="Times New Roman"/>
      <family val="1"/>
      <charset val="204"/>
    </font>
    <font>
      <sz val="18"/>
      <color rgb="FF333333"/>
      <name val="Times New Roman"/>
      <family val="1"/>
      <charset val="204"/>
    </font>
    <font>
      <sz val="18"/>
      <color rgb="FF43454B"/>
      <name val="Times New Roman"/>
      <family val="1"/>
      <charset val="204"/>
    </font>
    <font>
      <sz val="18"/>
      <color rgb="FF212121"/>
      <name val="Times New Roman"/>
      <family val="1"/>
      <charset val="204"/>
    </font>
    <font>
      <b/>
      <sz val="18"/>
      <name val="Times New Roman"/>
      <family val="1"/>
    </font>
    <font>
      <sz val="18"/>
      <name val="Times New Roman"/>
      <family val="1"/>
    </font>
    <font>
      <sz val="18"/>
      <color rgb="FF224B44"/>
      <name val="Times New Roman"/>
      <family val="1"/>
      <charset val="204"/>
    </font>
    <font>
      <i/>
      <sz val="18"/>
      <name val="Calibri"/>
      <family val="2"/>
      <charset val="204"/>
    </font>
    <font>
      <sz val="18"/>
      <color rgb="FF212529"/>
      <name val="Times New Roman"/>
      <family val="1"/>
      <charset val="204"/>
    </font>
    <font>
      <sz val="18"/>
      <color rgb="FF000000"/>
      <name val="Times New Roman"/>
      <family val="1"/>
      <charset val="204"/>
    </font>
    <font>
      <i/>
      <sz val="18"/>
      <color theme="1"/>
      <name val="Times New Roman"/>
      <family val="1"/>
      <charset val="204"/>
    </font>
    <font>
      <sz val="18"/>
      <color theme="1"/>
      <name val="Arial"/>
      <family val="2"/>
      <charset val="204"/>
    </font>
    <font>
      <b/>
      <sz val="20"/>
      <color theme="1"/>
      <name val="Arial"/>
      <family val="2"/>
      <charset val="204"/>
    </font>
    <font>
      <u/>
      <sz val="20"/>
      <color theme="10"/>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4">
    <xf numFmtId="0" fontId="0" fillId="0" borderId="0"/>
    <xf numFmtId="0" fontId="4" fillId="0" borderId="0" applyNumberFormat="0" applyFill="0" applyBorder="0" applyAlignment="0" applyProtection="0"/>
    <xf numFmtId="0" fontId="1" fillId="0" borderId="0"/>
    <xf numFmtId="0" fontId="10" fillId="0" borderId="0"/>
  </cellStyleXfs>
  <cellXfs count="321">
    <xf numFmtId="0" fontId="0" fillId="0" borderId="0" xfId="0"/>
    <xf numFmtId="0" fontId="2" fillId="0" borderId="0" xfId="0" applyFont="1"/>
    <xf numFmtId="0" fontId="0" fillId="0" borderId="0" xfId="0" applyAlignment="1">
      <alignment horizontal="right"/>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xf>
    <xf numFmtId="0" fontId="3" fillId="0" borderId="1" xfId="0" applyFont="1" applyBorder="1" applyAlignment="1">
      <alignment vertical="center"/>
    </xf>
    <xf numFmtId="0" fontId="3" fillId="0" borderId="0" xfId="0" applyFont="1"/>
    <xf numFmtId="0" fontId="5" fillId="0" borderId="0" xfId="0" applyFont="1" applyAlignment="1">
      <alignment vertical="top"/>
    </xf>
    <xf numFmtId="0" fontId="0" fillId="0" borderId="0" xfId="0" applyAlignment="1">
      <alignment wrapText="1"/>
    </xf>
    <xf numFmtId="0" fontId="2" fillId="2" borderId="2" xfId="0" applyFont="1" applyFill="1" applyBorder="1"/>
    <xf numFmtId="0" fontId="0" fillId="2" borderId="3" xfId="0" applyFill="1" applyBorder="1"/>
    <xf numFmtId="0" fontId="7" fillId="0" borderId="1" xfId="0" applyFont="1" applyBorder="1" applyAlignment="1">
      <alignment horizontal="center" vertical="top" wrapText="1"/>
    </xf>
    <xf numFmtId="0" fontId="7" fillId="0" borderId="0" xfId="0" applyFont="1" applyAlignment="1">
      <alignment horizontal="center" vertical="top" wrapText="1"/>
    </xf>
    <xf numFmtId="0" fontId="6" fillId="0" borderId="0" xfId="0" applyFont="1" applyAlignment="1">
      <alignment vertical="top"/>
    </xf>
    <xf numFmtId="164" fontId="3" fillId="0" borderId="1" xfId="0" applyNumberFormat="1" applyFont="1" applyBorder="1" applyAlignment="1">
      <alignment vertical="center"/>
    </xf>
    <xf numFmtId="164" fontId="2" fillId="2" borderId="1" xfId="0" applyNumberFormat="1" applyFont="1" applyFill="1" applyBorder="1" applyAlignment="1">
      <alignment horizontal="right"/>
    </xf>
    <xf numFmtId="0" fontId="6" fillId="0" borderId="5" xfId="0" applyFont="1" applyBorder="1" applyAlignment="1">
      <alignment vertical="top"/>
    </xf>
    <xf numFmtId="0" fontId="7" fillId="3" borderId="1" xfId="0" applyFont="1" applyFill="1" applyBorder="1" applyAlignment="1">
      <alignment vertical="center"/>
    </xf>
    <xf numFmtId="0" fontId="7" fillId="0" borderId="0" xfId="0" applyFont="1" applyAlignment="1">
      <alignment vertical="center"/>
    </xf>
    <xf numFmtId="0" fontId="8" fillId="3" borderId="0" xfId="0" applyFont="1" applyFill="1" applyAlignment="1">
      <alignment vertical="center"/>
    </xf>
    <xf numFmtId="0" fontId="6" fillId="0" borderId="0" xfId="0" applyFont="1" applyBorder="1" applyAlignment="1">
      <alignment vertical="top"/>
    </xf>
    <xf numFmtId="0" fontId="7" fillId="3" borderId="4" xfId="0" applyFont="1" applyFill="1" applyBorder="1" applyAlignment="1">
      <alignment vertical="center"/>
    </xf>
    <xf numFmtId="0" fontId="7" fillId="0" borderId="0" xfId="0" applyFont="1" applyBorder="1" applyAlignment="1">
      <alignment vertical="center"/>
    </xf>
    <xf numFmtId="0" fontId="4" fillId="4" borderId="1" xfId="1" applyFill="1" applyBorder="1" applyAlignment="1">
      <alignment vertical="top" wrapText="1"/>
    </xf>
    <xf numFmtId="0" fontId="4" fillId="0" borderId="1" xfId="1" applyBorder="1" applyAlignment="1">
      <alignment horizontal="center" vertical="top" wrapText="1"/>
    </xf>
    <xf numFmtId="0" fontId="6" fillId="0" borderId="1" xfId="0" applyFont="1" applyBorder="1" applyAlignment="1">
      <alignment vertical="top"/>
    </xf>
    <xf numFmtId="0" fontId="4" fillId="0" borderId="1" xfId="1" applyBorder="1" applyAlignment="1">
      <alignment vertical="top" wrapText="1"/>
    </xf>
    <xf numFmtId="0" fontId="11" fillId="0" borderId="1" xfId="1" applyFont="1" applyBorder="1" applyAlignment="1">
      <alignment vertical="top" wrapText="1"/>
    </xf>
    <xf numFmtId="0" fontId="12" fillId="0" borderId="1" xfId="1" applyFont="1" applyBorder="1" applyAlignment="1">
      <alignment wrapText="1"/>
    </xf>
    <xf numFmtId="0" fontId="6" fillId="6" borderId="1" xfId="0" applyFont="1" applyFill="1" applyBorder="1" applyAlignment="1">
      <alignment vertical="top"/>
    </xf>
    <xf numFmtId="0" fontId="12" fillId="7" borderId="1" xfId="1" applyFont="1" applyFill="1" applyBorder="1" applyAlignment="1">
      <alignment wrapText="1"/>
    </xf>
    <xf numFmtId="0" fontId="4" fillId="0" borderId="7" xfId="1" applyBorder="1" applyAlignment="1">
      <alignment vertical="top" wrapText="1"/>
    </xf>
    <xf numFmtId="0" fontId="9" fillId="4" borderId="2" xfId="2" applyFont="1" applyFill="1" applyBorder="1" applyAlignment="1">
      <alignment horizontal="center" vertical="center" wrapText="1"/>
    </xf>
    <xf numFmtId="0" fontId="4" fillId="2" borderId="1" xfId="1" applyFill="1" applyBorder="1" applyAlignment="1">
      <alignment vertical="top" wrapText="1"/>
    </xf>
    <xf numFmtId="0" fontId="8" fillId="3" borderId="0" xfId="0" applyFont="1" applyFill="1" applyAlignment="1">
      <alignment vertical="top"/>
    </xf>
    <xf numFmtId="0" fontId="4" fillId="0" borderId="0" xfId="1" applyAlignment="1">
      <alignment wrapText="1"/>
    </xf>
    <xf numFmtId="0" fontId="4" fillId="0" borderId="1" xfId="1" applyBorder="1" applyAlignment="1">
      <alignment wrapText="1"/>
    </xf>
    <xf numFmtId="0" fontId="4" fillId="0" borderId="7" xfId="1" applyBorder="1" applyAlignment="1">
      <alignment horizontal="left" vertical="top" wrapText="1"/>
    </xf>
    <xf numFmtId="0" fontId="4" fillId="4" borderId="1" xfId="1" applyFill="1" applyBorder="1" applyAlignment="1">
      <alignment horizontal="center" vertical="top" wrapText="1"/>
    </xf>
    <xf numFmtId="0" fontId="4" fillId="4" borderId="2" xfId="1" applyFill="1" applyBorder="1" applyAlignment="1">
      <alignment vertical="top" wrapText="1"/>
    </xf>
    <xf numFmtId="0" fontId="4" fillId="4" borderId="4" xfId="1" applyFill="1" applyBorder="1" applyAlignment="1">
      <alignment vertical="top" wrapText="1"/>
    </xf>
    <xf numFmtId="0" fontId="8" fillId="0" borderId="1" xfId="0" applyFont="1" applyBorder="1" applyAlignment="1">
      <alignment horizontal="center" vertical="top" wrapText="1"/>
    </xf>
    <xf numFmtId="0" fontId="8" fillId="0" borderId="1" xfId="0" applyNumberFormat="1" applyFont="1" applyBorder="1" applyAlignment="1">
      <alignment horizontal="center" vertical="top" wrapText="1"/>
    </xf>
    <xf numFmtId="0" fontId="14" fillId="3" borderId="0" xfId="0" applyFont="1" applyFill="1" applyAlignment="1">
      <alignment vertical="center"/>
    </xf>
    <xf numFmtId="0" fontId="8" fillId="3" borderId="1" xfId="0" applyFont="1" applyFill="1" applyBorder="1" applyAlignment="1">
      <alignment vertical="center"/>
    </xf>
    <xf numFmtId="0" fontId="8" fillId="3" borderId="1" xfId="0" applyNumberFormat="1" applyFont="1" applyFill="1" applyBorder="1" applyAlignment="1">
      <alignment vertical="center"/>
    </xf>
    <xf numFmtId="0" fontId="8" fillId="3" borderId="1" xfId="0" applyFont="1" applyFill="1" applyBorder="1" applyAlignment="1">
      <alignment horizontal="right" vertical="center"/>
    </xf>
    <xf numFmtId="164" fontId="8" fillId="3" borderId="1" xfId="0" applyNumberFormat="1" applyFont="1" applyFill="1" applyBorder="1" applyAlignment="1">
      <alignment horizontal="right" vertical="top"/>
    </xf>
    <xf numFmtId="0" fontId="8" fillId="5" borderId="2" xfId="0" applyFont="1" applyFill="1" applyBorder="1" applyAlignment="1">
      <alignment vertical="center"/>
    </xf>
    <xf numFmtId="0" fontId="15" fillId="5" borderId="3" xfId="0" applyFont="1" applyFill="1" applyBorder="1" applyAlignment="1"/>
    <xf numFmtId="0" fontId="16" fillId="2" borderId="1" xfId="0" applyFont="1" applyFill="1" applyBorder="1" applyAlignment="1">
      <alignment horizontal="left" vertical="top"/>
    </xf>
    <xf numFmtId="0" fontId="16" fillId="2" borderId="1" xfId="0" applyFont="1" applyFill="1" applyBorder="1" applyAlignment="1">
      <alignment horizontal="right" vertical="top"/>
    </xf>
    <xf numFmtId="4" fontId="17" fillId="2" borderId="1" xfId="0" applyNumberFormat="1" applyFont="1" applyFill="1" applyBorder="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18" fillId="0" borderId="1" xfId="0" applyFont="1" applyBorder="1" applyAlignment="1">
      <alignment wrapText="1"/>
    </xf>
    <xf numFmtId="0" fontId="16" fillId="0" borderId="1" xfId="0" applyFont="1" applyBorder="1" applyAlignment="1">
      <alignment vertical="top"/>
    </xf>
    <xf numFmtId="3" fontId="16" fillId="0" borderId="1" xfId="0" applyNumberFormat="1" applyFont="1" applyBorder="1" applyAlignment="1">
      <alignment horizontal="right" vertical="top" wrapText="1"/>
    </xf>
    <xf numFmtId="4" fontId="16" fillId="0" borderId="1" xfId="0" applyNumberFormat="1" applyFont="1" applyBorder="1" applyAlignment="1">
      <alignment horizontal="center" vertical="top" wrapText="1"/>
    </xf>
    <xf numFmtId="0" fontId="17" fillId="0" borderId="1" xfId="0" applyFont="1" applyBorder="1" applyAlignment="1">
      <alignment horizontal="right" vertical="top" wrapText="1"/>
    </xf>
    <xf numFmtId="0" fontId="9" fillId="0" borderId="1" xfId="0" applyFont="1" applyBorder="1"/>
    <xf numFmtId="0" fontId="9" fillId="0" borderId="1" xfId="0" applyFont="1" applyBorder="1" applyAlignment="1">
      <alignment wrapText="1"/>
    </xf>
    <xf numFmtId="0" fontId="18" fillId="0" borderId="1" xfId="0" applyFont="1" applyBorder="1" applyAlignment="1">
      <alignment vertical="top"/>
    </xf>
    <xf numFmtId="0" fontId="19" fillId="0" borderId="1" xfId="0" applyFont="1" applyBorder="1" applyAlignment="1">
      <alignment vertical="top"/>
    </xf>
    <xf numFmtId="0" fontId="19" fillId="0" borderId="1" xfId="0" applyFont="1" applyBorder="1" applyAlignment="1">
      <alignment wrapText="1"/>
    </xf>
    <xf numFmtId="0" fontId="9" fillId="0" borderId="1" xfId="0" applyFont="1" applyBorder="1" applyAlignment="1">
      <alignment vertical="top"/>
    </xf>
    <xf numFmtId="3" fontId="16" fillId="0" borderId="1" xfId="0" applyNumberFormat="1" applyFont="1" applyBorder="1" applyAlignment="1">
      <alignment horizontal="center" vertical="top" wrapText="1"/>
    </xf>
    <xf numFmtId="0" fontId="21" fillId="2" borderId="1" xfId="0" applyFont="1" applyFill="1" applyBorder="1" applyAlignment="1">
      <alignment horizontal="center" vertical="top" wrapText="1"/>
    </xf>
    <xf numFmtId="0" fontId="16" fillId="5" borderId="1" xfId="0" applyFont="1" applyFill="1" applyBorder="1" applyAlignment="1">
      <alignment horizontal="right" vertical="top"/>
    </xf>
    <xf numFmtId="4" fontId="17" fillId="5" borderId="1" xfId="0" applyNumberFormat="1" applyFont="1" applyFill="1" applyBorder="1" applyAlignment="1">
      <alignment horizontal="right" vertical="top"/>
    </xf>
    <xf numFmtId="4" fontId="17" fillId="5" borderId="1" xfId="0" applyNumberFormat="1" applyFont="1" applyFill="1" applyBorder="1" applyAlignment="1">
      <alignment vertical="top"/>
    </xf>
    <xf numFmtId="0" fontId="22" fillId="4" borderId="2" xfId="0" applyFont="1" applyFill="1" applyBorder="1" applyAlignment="1"/>
    <xf numFmtId="0" fontId="9" fillId="0" borderId="1" xfId="0" applyFont="1" applyBorder="1" applyAlignment="1">
      <alignment vertical="center"/>
    </xf>
    <xf numFmtId="0" fontId="23" fillId="0" borderId="1" xfId="0" applyFont="1" applyBorder="1" applyAlignment="1">
      <alignment horizontal="left" vertical="center" wrapText="1"/>
    </xf>
    <xf numFmtId="0" fontId="24" fillId="0" borderId="1" xfId="0" applyFont="1" applyBorder="1" applyAlignment="1">
      <alignment wrapText="1"/>
    </xf>
    <xf numFmtId="3" fontId="9" fillId="0" borderId="1" xfId="0" applyNumberFormat="1"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left"/>
    </xf>
    <xf numFmtId="0" fontId="25" fillId="0" borderId="1" xfId="0" applyFont="1" applyBorder="1" applyAlignment="1">
      <alignment horizontal="left" vertical="center" wrapText="1"/>
    </xf>
    <xf numFmtId="0" fontId="9" fillId="0" borderId="1" xfId="0" applyFont="1" applyBorder="1" applyAlignment="1">
      <alignment horizontal="center" vertical="top"/>
    </xf>
    <xf numFmtId="0" fontId="16" fillId="0" borderId="7" xfId="0" applyFont="1" applyBorder="1" applyAlignment="1">
      <alignment horizontal="center" vertical="top" wrapText="1"/>
    </xf>
    <xf numFmtId="0" fontId="16" fillId="0" borderId="7" xfId="0" applyFont="1" applyBorder="1" applyAlignment="1">
      <alignment horizontal="left" vertical="top" wrapText="1"/>
    </xf>
    <xf numFmtId="0" fontId="16" fillId="0" borderId="7" xfId="0" applyFont="1" applyBorder="1" applyAlignment="1">
      <alignment vertical="top"/>
    </xf>
    <xf numFmtId="3" fontId="16" fillId="0" borderId="7" xfId="0" applyNumberFormat="1" applyFont="1" applyBorder="1" applyAlignment="1">
      <alignment horizontal="right" vertical="top" wrapText="1"/>
    </xf>
    <xf numFmtId="3" fontId="16" fillId="0" borderId="7" xfId="0" applyNumberFormat="1" applyFont="1" applyBorder="1" applyAlignment="1">
      <alignment horizontal="center" vertical="top" wrapText="1"/>
    </xf>
    <xf numFmtId="0" fontId="16" fillId="0" borderId="6" xfId="0" applyFont="1" applyBorder="1" applyAlignment="1">
      <alignment horizontal="center" vertical="top" wrapText="1"/>
    </xf>
    <xf numFmtId="0" fontId="8" fillId="6" borderId="1" xfId="0" applyFont="1" applyFill="1" applyBorder="1" applyAlignment="1">
      <alignment horizontal="center" vertical="top" wrapText="1"/>
    </xf>
    <xf numFmtId="0" fontId="8" fillId="5" borderId="6" xfId="0" applyFont="1" applyFill="1" applyBorder="1" applyAlignment="1"/>
    <xf numFmtId="0" fontId="22" fillId="0" borderId="1" xfId="0" applyFont="1" applyBorder="1" applyAlignment="1">
      <alignment horizontal="center" vertical="top" wrapText="1"/>
    </xf>
    <xf numFmtId="0" fontId="26" fillId="0" borderId="1" xfId="0" applyFont="1" applyBorder="1" applyAlignment="1">
      <alignment wrapText="1"/>
    </xf>
    <xf numFmtId="0" fontId="22" fillId="0" borderId="7" xfId="0" applyFont="1" applyBorder="1" applyAlignment="1">
      <alignment horizontal="center" vertical="top" wrapText="1"/>
    </xf>
    <xf numFmtId="0" fontId="8" fillId="0" borderId="7" xfId="0" applyFont="1" applyBorder="1" applyAlignment="1">
      <alignment horizontal="center" vertical="top" wrapText="1"/>
    </xf>
    <xf numFmtId="0" fontId="26" fillId="0" borderId="0" xfId="0" applyFont="1" applyAlignment="1">
      <alignment horizontal="left" vertical="top"/>
    </xf>
    <xf numFmtId="0" fontId="26" fillId="0" borderId="7" xfId="0" applyFont="1" applyBorder="1" applyAlignment="1">
      <alignment horizontal="left" vertical="top"/>
    </xf>
    <xf numFmtId="0" fontId="16" fillId="0" borderId="7" xfId="0" applyFont="1" applyBorder="1" applyAlignment="1">
      <alignment horizontal="left" vertical="top"/>
    </xf>
    <xf numFmtId="3" fontId="16" fillId="0" borderId="7" xfId="0" applyNumberFormat="1" applyFont="1" applyBorder="1" applyAlignment="1">
      <alignment horizontal="left" vertical="top" wrapText="1"/>
    </xf>
    <xf numFmtId="0" fontId="17" fillId="0" borderId="7" xfId="0" applyFont="1" applyBorder="1" applyAlignment="1">
      <alignment horizontal="right" vertical="top" wrapText="1"/>
    </xf>
    <xf numFmtId="0" fontId="22" fillId="4"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16" fillId="4" borderId="1" xfId="0" applyFont="1" applyFill="1" applyBorder="1" applyAlignment="1">
      <alignment horizontal="left" vertical="top" wrapText="1"/>
    </xf>
    <xf numFmtId="165" fontId="16" fillId="4" borderId="1" xfId="0" applyNumberFormat="1" applyFont="1" applyFill="1" applyBorder="1" applyAlignment="1">
      <alignment horizontal="right" vertical="top" wrapText="1"/>
    </xf>
    <xf numFmtId="0" fontId="8" fillId="7"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1" fillId="3" borderId="4" xfId="0" applyFont="1" applyFill="1" applyBorder="1" applyAlignment="1">
      <alignment vertical="top"/>
    </xf>
    <xf numFmtId="0" fontId="8" fillId="3" borderId="4" xfId="0" applyFont="1" applyFill="1" applyBorder="1" applyAlignment="1">
      <alignment vertical="center"/>
    </xf>
    <xf numFmtId="0" fontId="8" fillId="3" borderId="4" xfId="0" applyNumberFormat="1" applyFont="1" applyFill="1" applyBorder="1" applyAlignment="1">
      <alignment vertical="center"/>
    </xf>
    <xf numFmtId="0" fontId="8" fillId="3" borderId="4" xfId="0" applyFont="1" applyFill="1" applyBorder="1" applyAlignment="1">
      <alignment horizontal="right" vertical="center"/>
    </xf>
    <xf numFmtId="164" fontId="8" fillId="3" borderId="4" xfId="0" applyNumberFormat="1" applyFont="1" applyFill="1" applyBorder="1" applyAlignment="1">
      <alignment horizontal="right" vertical="top"/>
    </xf>
    <xf numFmtId="16" fontId="8" fillId="2" borderId="0" xfId="0" applyNumberFormat="1" applyFont="1" applyFill="1" applyAlignment="1">
      <alignment vertical="center"/>
    </xf>
    <xf numFmtId="0" fontId="15" fillId="5" borderId="1" xfId="0" applyFont="1" applyFill="1" applyBorder="1" applyAlignment="1"/>
    <xf numFmtId="0" fontId="8" fillId="5" borderId="1" xfId="0" applyFont="1" applyFill="1" applyBorder="1" applyAlignment="1"/>
    <xf numFmtId="0" fontId="16" fillId="5" borderId="1" xfId="0" applyFont="1" applyFill="1" applyBorder="1" applyAlignment="1">
      <alignment horizontal="left" vertical="top"/>
    </xf>
    <xf numFmtId="0" fontId="22" fillId="4" borderId="1" xfId="0" applyFont="1" applyFill="1" applyBorder="1" applyAlignment="1"/>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0" borderId="1" xfId="0" applyFont="1" applyBorder="1" applyAlignment="1">
      <alignment vertical="top" wrapText="1"/>
    </xf>
    <xf numFmtId="0" fontId="26" fillId="0" borderId="1" xfId="0" applyFont="1" applyBorder="1" applyAlignment="1">
      <alignment vertical="center" wrapText="1"/>
    </xf>
    <xf numFmtId="4" fontId="17" fillId="0" borderId="7" xfId="0" applyNumberFormat="1" applyFont="1" applyBorder="1" applyAlignment="1">
      <alignment vertical="top" wrapText="1"/>
    </xf>
    <xf numFmtId="4" fontId="17" fillId="0" borderId="1" xfId="0" applyNumberFormat="1" applyFont="1" applyBorder="1" applyAlignment="1">
      <alignment horizontal="right" vertical="top"/>
    </xf>
    <xf numFmtId="0" fontId="16" fillId="4" borderId="1" xfId="0" applyFont="1" applyFill="1" applyBorder="1" applyAlignment="1">
      <alignment vertical="top"/>
    </xf>
    <xf numFmtId="0" fontId="16" fillId="4" borderId="8" xfId="0" applyFont="1" applyFill="1" applyBorder="1" applyAlignment="1">
      <alignment horizontal="center" vertical="center"/>
    </xf>
    <xf numFmtId="0" fontId="16" fillId="0" borderId="10" xfId="0" applyFont="1" applyBorder="1" applyAlignment="1">
      <alignment vertical="top" wrapText="1"/>
    </xf>
    <xf numFmtId="0" fontId="16" fillId="4" borderId="7" xfId="0" applyFont="1" applyFill="1" applyBorder="1" applyAlignment="1">
      <alignment vertical="top"/>
    </xf>
    <xf numFmtId="4" fontId="17" fillId="0" borderId="1" xfId="0" applyNumberFormat="1" applyFont="1" applyBorder="1" applyAlignment="1">
      <alignment vertical="top" wrapText="1"/>
    </xf>
    <xf numFmtId="0" fontId="16" fillId="6" borderId="1" xfId="0" applyFont="1" applyFill="1" applyBorder="1" applyAlignment="1">
      <alignment vertical="top"/>
    </xf>
    <xf numFmtId="0" fontId="21" fillId="2" borderId="7" xfId="0" applyFont="1" applyFill="1" applyBorder="1" applyAlignment="1">
      <alignment vertical="top"/>
    </xf>
    <xf numFmtId="0" fontId="15" fillId="2" borderId="6" xfId="0" applyFont="1" applyFill="1" applyBorder="1" applyAlignment="1"/>
    <xf numFmtId="0" fontId="15" fillId="5" borderId="6" xfId="0" applyFont="1" applyFill="1" applyBorder="1" applyAlignment="1"/>
    <xf numFmtId="0" fontId="8" fillId="5" borderId="2" xfId="0" applyFont="1" applyFill="1" applyBorder="1" applyAlignment="1"/>
    <xf numFmtId="0" fontId="16" fillId="4" borderId="7" xfId="0" applyFont="1" applyFill="1" applyBorder="1" applyAlignment="1">
      <alignment horizontal="center" vertical="center"/>
    </xf>
    <xf numFmtId="0" fontId="16" fillId="4" borderId="7" xfId="0" applyFont="1" applyFill="1" applyBorder="1" applyAlignment="1">
      <alignment horizontal="center" vertical="center" wrapText="1"/>
    </xf>
    <xf numFmtId="0" fontId="16" fillId="0" borderId="7" xfId="0" applyFont="1" applyBorder="1" applyAlignment="1">
      <alignment vertical="top" wrapText="1"/>
    </xf>
    <xf numFmtId="0" fontId="9" fillId="0" borderId="7" xfId="0" applyFont="1" applyBorder="1" applyAlignment="1">
      <alignment vertical="top" wrapText="1"/>
    </xf>
    <xf numFmtId="0" fontId="9" fillId="0" borderId="7" xfId="0" applyFont="1" applyBorder="1" applyAlignment="1">
      <alignment vertical="top"/>
    </xf>
    <xf numFmtId="3" fontId="9" fillId="0" borderId="7" xfId="0" applyNumberFormat="1" applyFont="1" applyBorder="1" applyAlignment="1">
      <alignment horizontal="right" vertical="top" wrapText="1"/>
    </xf>
    <xf numFmtId="4" fontId="27" fillId="0" borderId="7" xfId="0" applyNumberFormat="1" applyFont="1" applyBorder="1" applyAlignment="1">
      <alignment vertical="top" wrapText="1"/>
    </xf>
    <xf numFmtId="0" fontId="9" fillId="0" borderId="0" xfId="0" applyFont="1" applyAlignment="1">
      <alignment wrapText="1"/>
    </xf>
    <xf numFmtId="4" fontId="27" fillId="0" borderId="1" xfId="0" applyNumberFormat="1" applyFont="1" applyBorder="1" applyAlignment="1">
      <alignment vertical="top" wrapText="1"/>
    </xf>
    <xf numFmtId="3" fontId="9" fillId="0" borderId="1" xfId="0" applyNumberFormat="1" applyFont="1" applyBorder="1" applyAlignment="1">
      <alignment horizontal="right" vertical="top" wrapText="1"/>
    </xf>
    <xf numFmtId="4" fontId="17" fillId="0" borderId="7" xfId="0" applyNumberFormat="1" applyFont="1" applyBorder="1" applyAlignment="1">
      <alignment horizontal="right" vertical="top"/>
    </xf>
    <xf numFmtId="0" fontId="21" fillId="2" borderId="1" xfId="0" applyFont="1" applyFill="1" applyBorder="1" applyAlignment="1">
      <alignment vertical="top"/>
    </xf>
    <xf numFmtId="0" fontId="21" fillId="7" borderId="1" xfId="0" applyFont="1" applyFill="1" applyBorder="1" applyAlignment="1">
      <alignment vertical="top"/>
    </xf>
    <xf numFmtId="0" fontId="16" fillId="7" borderId="1" xfId="0" applyFont="1" applyFill="1" applyBorder="1" applyAlignment="1">
      <alignment horizontal="center" vertical="center"/>
    </xf>
    <xf numFmtId="0" fontId="8" fillId="7" borderId="1" xfId="0" applyFont="1" applyFill="1" applyBorder="1" applyAlignment="1">
      <alignment vertical="center"/>
    </xf>
    <xf numFmtId="0" fontId="14" fillId="7" borderId="1" xfId="0" applyFont="1" applyFill="1" applyBorder="1" applyAlignment="1">
      <alignment vertical="center"/>
    </xf>
    <xf numFmtId="0" fontId="14" fillId="7" borderId="1" xfId="0" applyNumberFormat="1" applyFont="1" applyFill="1" applyBorder="1" applyAlignment="1">
      <alignment vertical="center"/>
    </xf>
    <xf numFmtId="0" fontId="14" fillId="7" borderId="1" xfId="0" applyFont="1" applyFill="1" applyBorder="1" applyAlignment="1">
      <alignment horizontal="right" vertical="center"/>
    </xf>
    <xf numFmtId="164" fontId="14" fillId="7" borderId="1" xfId="0" applyNumberFormat="1" applyFont="1" applyFill="1" applyBorder="1" applyAlignment="1">
      <alignment horizontal="right" vertical="top"/>
    </xf>
    <xf numFmtId="0" fontId="21" fillId="2" borderId="1" xfId="0" applyFont="1" applyFill="1" applyBorder="1" applyAlignment="1">
      <alignment horizontal="center" vertical="center"/>
    </xf>
    <xf numFmtId="0" fontId="16" fillId="0" borderId="1" xfId="0" applyFont="1" applyBorder="1" applyAlignment="1">
      <alignment horizontal="right" vertical="top"/>
    </xf>
    <xf numFmtId="4" fontId="17" fillId="0" borderId="1" xfId="0" applyNumberFormat="1" applyFont="1" applyBorder="1" applyAlignment="1">
      <alignment vertical="top"/>
    </xf>
    <xf numFmtId="0" fontId="16" fillId="7" borderId="1" xfId="0" applyFont="1" applyFill="1" applyBorder="1" applyAlignment="1">
      <alignment vertical="top" wrapText="1"/>
    </xf>
    <xf numFmtId="0" fontId="16" fillId="7" borderId="1" xfId="0" applyFont="1" applyFill="1" applyBorder="1" applyAlignment="1">
      <alignment vertical="top"/>
    </xf>
    <xf numFmtId="0" fontId="16" fillId="7" borderId="1" xfId="0" applyFont="1" applyFill="1" applyBorder="1" applyAlignment="1">
      <alignment horizontal="right" vertical="top"/>
    </xf>
    <xf numFmtId="4" fontId="17" fillId="7" borderId="1" xfId="0" applyNumberFormat="1" applyFont="1" applyFill="1" applyBorder="1" applyAlignment="1">
      <alignment vertical="top"/>
    </xf>
    <xf numFmtId="0" fontId="8" fillId="4" borderId="1" xfId="0" applyFont="1" applyFill="1" applyBorder="1" applyAlignment="1">
      <alignment vertical="center"/>
    </xf>
    <xf numFmtId="0" fontId="9" fillId="6" borderId="1" xfId="0" applyFont="1" applyFill="1" applyBorder="1" applyAlignment="1">
      <alignment vertical="top"/>
    </xf>
    <xf numFmtId="0" fontId="9" fillId="6" borderId="1" xfId="0" applyNumberFormat="1" applyFont="1" applyFill="1" applyBorder="1" applyAlignment="1">
      <alignment vertical="top"/>
    </xf>
    <xf numFmtId="16" fontId="22" fillId="4" borderId="4" xfId="0" applyNumberFormat="1" applyFont="1" applyFill="1" applyBorder="1" applyAlignment="1">
      <alignment horizontal="center"/>
    </xf>
    <xf numFmtId="0" fontId="16" fillId="0" borderId="4" xfId="0" applyFont="1" applyBorder="1" applyAlignment="1">
      <alignment horizontal="center" vertical="top"/>
    </xf>
    <xf numFmtId="0" fontId="16" fillId="0" borderId="4" xfId="0" applyFont="1" applyBorder="1" applyAlignment="1">
      <alignment vertical="top" wrapText="1"/>
    </xf>
    <xf numFmtId="49" fontId="16" fillId="0" borderId="4" xfId="0" applyNumberFormat="1" applyFont="1" applyBorder="1" applyAlignment="1">
      <alignment horizontal="left" vertical="top" wrapText="1"/>
    </xf>
    <xf numFmtId="0" fontId="16" fillId="0" borderId="4" xfId="0" applyFont="1" applyBorder="1" applyAlignment="1">
      <alignment horizontal="right" vertical="top"/>
    </xf>
    <xf numFmtId="4" fontId="17" fillId="0" borderId="4" xfId="0" applyNumberFormat="1" applyFont="1" applyBorder="1" applyAlignment="1">
      <alignment vertical="top"/>
    </xf>
    <xf numFmtId="16" fontId="22" fillId="4" borderId="1" xfId="0" applyNumberFormat="1" applyFont="1" applyFill="1" applyBorder="1" applyAlignment="1">
      <alignment horizontal="center"/>
    </xf>
    <xf numFmtId="0" fontId="16" fillId="0" borderId="1" xfId="0" applyFont="1" applyBorder="1" applyAlignment="1">
      <alignment horizontal="center" vertical="top"/>
    </xf>
    <xf numFmtId="49" fontId="16" fillId="0" borderId="1" xfId="0" applyNumberFormat="1" applyFont="1" applyBorder="1" applyAlignment="1">
      <alignment horizontal="left" vertical="top" wrapText="1"/>
    </xf>
    <xf numFmtId="0" fontId="9" fillId="0" borderId="0" xfId="0" applyFont="1" applyAlignment="1">
      <alignment vertical="top"/>
    </xf>
    <xf numFmtId="0" fontId="28" fillId="0" borderId="0" xfId="0" applyFont="1" applyAlignment="1">
      <alignment vertical="top"/>
    </xf>
    <xf numFmtId="0" fontId="28" fillId="0" borderId="0" xfId="0" applyNumberFormat="1" applyFont="1" applyAlignment="1">
      <alignment vertical="top"/>
    </xf>
    <xf numFmtId="0" fontId="9" fillId="0" borderId="2" xfId="0" applyFont="1" applyBorder="1" applyAlignment="1">
      <alignment vertical="top"/>
    </xf>
    <xf numFmtId="0" fontId="16" fillId="0" borderId="6" xfId="0" applyFont="1" applyBorder="1" applyAlignment="1">
      <alignment horizontal="left" vertical="top" wrapText="1"/>
    </xf>
    <xf numFmtId="0" fontId="25" fillId="0" borderId="6" xfId="0" applyFont="1" applyBorder="1" applyAlignment="1">
      <alignment horizontal="left" vertical="center" wrapText="1"/>
    </xf>
    <xf numFmtId="0" fontId="16" fillId="0" borderId="6" xfId="0" applyFont="1" applyBorder="1" applyAlignment="1">
      <alignment vertical="top"/>
    </xf>
    <xf numFmtId="3" fontId="16" fillId="0" borderId="3" xfId="0" applyNumberFormat="1" applyFont="1" applyBorder="1" applyAlignment="1">
      <alignment horizontal="right" vertical="top" wrapText="1"/>
    </xf>
    <xf numFmtId="165" fontId="22" fillId="9" borderId="4" xfId="0" applyNumberFormat="1" applyFont="1" applyFill="1" applyBorder="1" applyAlignment="1">
      <alignment horizontal="center" vertical="center" wrapText="1"/>
    </xf>
    <xf numFmtId="0" fontId="22" fillId="10" borderId="4" xfId="0" applyFont="1" applyFill="1" applyBorder="1" applyAlignment="1">
      <alignment horizontal="center" vertical="center" wrapText="1"/>
    </xf>
    <xf numFmtId="4" fontId="9" fillId="9" borderId="1" xfId="0" applyNumberFormat="1" applyFont="1" applyFill="1" applyBorder="1" applyAlignment="1">
      <alignment vertical="top"/>
    </xf>
    <xf numFmtId="0" fontId="16" fillId="6" borderId="8" xfId="0" applyFont="1" applyFill="1" applyBorder="1" applyAlignment="1">
      <alignment vertical="top"/>
    </xf>
    <xf numFmtId="0" fontId="9" fillId="6" borderId="10" xfId="0" applyFont="1" applyFill="1" applyBorder="1" applyAlignment="1">
      <alignment vertical="top"/>
    </xf>
    <xf numFmtId="0" fontId="9" fillId="6" borderId="10" xfId="0" applyNumberFormat="1" applyFont="1" applyFill="1" applyBorder="1" applyAlignment="1">
      <alignment vertical="top"/>
    </xf>
    <xf numFmtId="0" fontId="6" fillId="6" borderId="9" xfId="0" applyFont="1" applyFill="1" applyBorder="1" applyAlignment="1">
      <alignment vertical="top"/>
    </xf>
    <xf numFmtId="0" fontId="4" fillId="0" borderId="4" xfId="1" applyBorder="1" applyAlignment="1">
      <alignment wrapText="1"/>
    </xf>
    <xf numFmtId="0" fontId="4" fillId="0" borderId="1" xfId="1" applyBorder="1" applyAlignment="1">
      <alignment vertical="top" wrapText="1"/>
    </xf>
    <xf numFmtId="0" fontId="9" fillId="0" borderId="1" xfId="0" applyFont="1" applyBorder="1" applyAlignment="1">
      <alignment wrapText="1"/>
    </xf>
    <xf numFmtId="0" fontId="16" fillId="0" borderId="1" xfId="0" applyFont="1" applyBorder="1" applyAlignment="1">
      <alignment vertical="top"/>
    </xf>
    <xf numFmtId="3" fontId="16" fillId="0" borderId="1" xfId="0" applyNumberFormat="1" applyFont="1" applyBorder="1" applyAlignment="1">
      <alignment horizontal="right" vertical="top" wrapText="1"/>
    </xf>
    <xf numFmtId="0" fontId="16" fillId="0" borderId="1" xfId="0" applyFont="1" applyBorder="1" applyAlignment="1">
      <alignment vertical="top" wrapText="1"/>
    </xf>
    <xf numFmtId="0" fontId="16" fillId="4" borderId="2" xfId="0" applyFont="1" applyFill="1" applyBorder="1" applyAlignment="1">
      <alignment vertical="top"/>
    </xf>
    <xf numFmtId="0" fontId="6" fillId="4" borderId="0" xfId="0" applyFont="1" applyFill="1" applyBorder="1" applyAlignment="1">
      <alignment vertical="top"/>
    </xf>
    <xf numFmtId="0" fontId="6" fillId="4" borderId="0" xfId="0" applyFont="1" applyFill="1" applyAlignment="1">
      <alignment vertical="top"/>
    </xf>
    <xf numFmtId="0" fontId="13" fillId="2" borderId="1" xfId="0" applyFont="1" applyFill="1" applyBorder="1" applyAlignment="1">
      <alignment horizontal="center" vertical="center"/>
    </xf>
    <xf numFmtId="14" fontId="22" fillId="4" borderId="1" xfId="0" applyNumberFormat="1" applyFont="1" applyFill="1" applyBorder="1" applyAlignment="1">
      <alignment horizontal="center" vertical="center"/>
    </xf>
    <xf numFmtId="0" fontId="4" fillId="0" borderId="1" xfId="1" applyBorder="1" applyAlignment="1">
      <alignment vertical="top" wrapText="1"/>
    </xf>
    <xf numFmtId="0" fontId="16" fillId="0" borderId="1" xfId="0" applyFont="1" applyBorder="1" applyAlignment="1">
      <alignment vertical="top"/>
    </xf>
    <xf numFmtId="3" fontId="16" fillId="0" borderId="1" xfId="0" applyNumberFormat="1" applyFont="1" applyBorder="1" applyAlignment="1">
      <alignment horizontal="right" vertical="top" wrapText="1"/>
    </xf>
    <xf numFmtId="0" fontId="16" fillId="0" borderId="1" xfId="0" applyFont="1" applyBorder="1" applyAlignment="1">
      <alignment vertical="top" wrapText="1"/>
    </xf>
    <xf numFmtId="0" fontId="16" fillId="0" borderId="10" xfId="0" applyFont="1" applyBorder="1" applyAlignment="1">
      <alignment vertical="top"/>
    </xf>
    <xf numFmtId="3" fontId="16" fillId="0" borderId="10" xfId="0" applyNumberFormat="1" applyFont="1" applyBorder="1" applyAlignment="1">
      <alignment horizontal="right" vertical="top" wrapText="1"/>
    </xf>
    <xf numFmtId="0" fontId="9" fillId="0" borderId="7" xfId="0" applyFont="1" applyBorder="1" applyAlignment="1">
      <alignment wrapText="1"/>
    </xf>
    <xf numFmtId="0" fontId="16" fillId="0" borderId="4"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Fill="1" applyBorder="1" applyAlignment="1">
      <alignment vertical="center" wrapText="1"/>
    </xf>
    <xf numFmtId="0" fontId="9" fillId="0" borderId="7" xfId="0" applyFont="1" applyBorder="1" applyAlignment="1">
      <alignment vertical="center" wrapText="1"/>
    </xf>
    <xf numFmtId="0" fontId="16" fillId="12" borderId="2" xfId="0" applyFont="1" applyFill="1" applyBorder="1" applyAlignment="1">
      <alignment horizontal="center" vertical="top" wrapText="1"/>
    </xf>
    <xf numFmtId="0" fontId="16" fillId="4" borderId="10" xfId="0" applyFont="1" applyFill="1" applyBorder="1" applyAlignment="1">
      <alignment horizontal="center" vertical="center"/>
    </xf>
    <xf numFmtId="0" fontId="16" fillId="4" borderId="6" xfId="0" applyFont="1" applyFill="1" applyBorder="1" applyAlignment="1">
      <alignment horizontal="center" vertical="center" wrapText="1"/>
    </xf>
    <xf numFmtId="0" fontId="9" fillId="0" borderId="6" xfId="0" applyFont="1" applyBorder="1" applyAlignment="1">
      <alignment vertical="center"/>
    </xf>
    <xf numFmtId="0" fontId="9" fillId="0" borderId="6" xfId="0" applyFont="1" applyBorder="1" applyAlignment="1">
      <alignment wrapText="1"/>
    </xf>
    <xf numFmtId="0" fontId="4" fillId="0" borderId="3" xfId="1" applyBorder="1" applyAlignment="1">
      <alignment vertical="top" wrapText="1"/>
    </xf>
    <xf numFmtId="0" fontId="28" fillId="10" borderId="1" xfId="0" applyFont="1" applyFill="1" applyBorder="1" applyAlignment="1">
      <alignment vertical="top"/>
    </xf>
    <xf numFmtId="4" fontId="28" fillId="10" borderId="1" xfId="0" applyNumberFormat="1" applyFont="1" applyFill="1" applyBorder="1" applyAlignment="1">
      <alignment vertical="top"/>
    </xf>
    <xf numFmtId="4" fontId="16" fillId="10" borderId="1" xfId="0" applyNumberFormat="1" applyFont="1" applyFill="1" applyBorder="1" applyAlignment="1">
      <alignment horizontal="right" vertical="top"/>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19" fillId="0" borderId="6" xfId="0" applyFont="1" applyBorder="1" applyAlignment="1">
      <alignment vertical="top"/>
    </xf>
    <xf numFmtId="0" fontId="19" fillId="0" borderId="6" xfId="0" applyFont="1" applyBorder="1" applyAlignment="1">
      <alignment wrapText="1"/>
    </xf>
    <xf numFmtId="0" fontId="16" fillId="0" borderId="3" xfId="0" applyFont="1" applyBorder="1" applyAlignment="1">
      <alignment vertical="top"/>
    </xf>
    <xf numFmtId="4" fontId="16" fillId="10" borderId="1" xfId="0" applyNumberFormat="1" applyFont="1" applyFill="1" applyBorder="1" applyAlignment="1">
      <alignment horizontal="center" vertical="top" wrapText="1"/>
    </xf>
    <xf numFmtId="0" fontId="17" fillId="10" borderId="1" xfId="0" applyFont="1" applyFill="1" applyBorder="1" applyAlignment="1">
      <alignment horizontal="right" vertical="top" wrapText="1"/>
    </xf>
    <xf numFmtId="0" fontId="9" fillId="10" borderId="1" xfId="0" applyFont="1" applyFill="1" applyBorder="1" applyAlignment="1">
      <alignment horizontal="center" vertical="top"/>
    </xf>
    <xf numFmtId="4" fontId="17" fillId="10" borderId="1" xfId="0" applyNumberFormat="1" applyFont="1" applyFill="1" applyBorder="1" applyAlignment="1">
      <alignment horizontal="right" vertical="top" wrapText="1"/>
    </xf>
    <xf numFmtId="0" fontId="21" fillId="4" borderId="4"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2" fillId="4" borderId="0" xfId="0" applyFont="1" applyFill="1" applyBorder="1" applyAlignment="1">
      <alignment horizontal="left" vertical="center" wrapText="1"/>
    </xf>
    <xf numFmtId="165" fontId="22" fillId="10" borderId="4" xfId="0" applyNumberFormat="1" applyFont="1" applyFill="1" applyBorder="1" applyAlignment="1">
      <alignment horizontal="center" vertical="center" wrapText="1"/>
    </xf>
    <xf numFmtId="0" fontId="22" fillId="9" borderId="4" xfId="0" applyFont="1" applyFill="1" applyBorder="1" applyAlignment="1">
      <alignment horizontal="center" vertical="center" wrapText="1"/>
    </xf>
    <xf numFmtId="0" fontId="11" fillId="0" borderId="7" xfId="1" applyFont="1" applyBorder="1" applyAlignment="1">
      <alignment vertical="top" wrapText="1"/>
    </xf>
    <xf numFmtId="0" fontId="16" fillId="4" borderId="1" xfId="0" applyFont="1" applyFill="1" applyBorder="1" applyAlignment="1">
      <alignment horizontal="center" vertical="top" wrapText="1"/>
    </xf>
    <xf numFmtId="0" fontId="9" fillId="4" borderId="1" xfId="0" applyFont="1" applyFill="1" applyBorder="1" applyAlignment="1">
      <alignment vertical="center"/>
    </xf>
    <xf numFmtId="0" fontId="9" fillId="4" borderId="1" xfId="0" applyFont="1" applyFill="1" applyBorder="1" applyAlignment="1">
      <alignment wrapText="1"/>
    </xf>
    <xf numFmtId="3" fontId="16" fillId="4" borderId="1" xfId="0" applyNumberFormat="1" applyFont="1" applyFill="1" applyBorder="1" applyAlignment="1">
      <alignment horizontal="right" vertical="top" wrapText="1"/>
    </xf>
    <xf numFmtId="3" fontId="16" fillId="4" borderId="1" xfId="0" applyNumberFormat="1" applyFont="1" applyFill="1" applyBorder="1" applyAlignment="1">
      <alignment horizontal="center" vertical="top" wrapText="1"/>
    </xf>
    <xf numFmtId="0" fontId="17" fillId="4" borderId="1" xfId="0" applyFont="1" applyFill="1" applyBorder="1" applyAlignment="1">
      <alignment horizontal="right" vertical="top" wrapText="1"/>
    </xf>
    <xf numFmtId="0" fontId="7" fillId="4" borderId="0" xfId="0" applyFont="1" applyFill="1" applyAlignment="1">
      <alignment horizontal="center" vertical="top" wrapText="1"/>
    </xf>
    <xf numFmtId="0" fontId="16" fillId="0" borderId="7" xfId="0" applyFont="1" applyBorder="1" applyAlignment="1">
      <alignment horizontal="left" vertical="center" wrapText="1"/>
    </xf>
    <xf numFmtId="0" fontId="9" fillId="0" borderId="1" xfId="0" applyFont="1" applyBorder="1" applyAlignment="1">
      <alignment horizontal="left" vertical="center"/>
    </xf>
    <xf numFmtId="0" fontId="6" fillId="0" borderId="3" xfId="0" applyFont="1" applyBorder="1" applyAlignment="1">
      <alignment vertical="top"/>
    </xf>
    <xf numFmtId="0" fontId="7" fillId="4" borderId="0" xfId="0" applyFont="1" applyFill="1" applyBorder="1" applyAlignment="1">
      <alignment vertical="center"/>
    </xf>
    <xf numFmtId="0" fontId="29" fillId="13" borderId="1" xfId="0" applyFont="1" applyFill="1" applyBorder="1" applyAlignment="1">
      <alignment vertical="top"/>
    </xf>
    <xf numFmtId="4" fontId="29" fillId="13" borderId="1" xfId="0" applyNumberFormat="1" applyFont="1" applyFill="1" applyBorder="1" applyAlignment="1">
      <alignment vertical="top"/>
    </xf>
    <xf numFmtId="0" fontId="8" fillId="12" borderId="1" xfId="0" applyFont="1" applyFill="1" applyBorder="1" applyAlignment="1">
      <alignment horizontal="center" vertical="top" wrapText="1"/>
    </xf>
    <xf numFmtId="0" fontId="20" fillId="12" borderId="7" xfId="0" applyFont="1" applyFill="1" applyBorder="1" applyAlignment="1">
      <alignment vertical="top"/>
    </xf>
    <xf numFmtId="0" fontId="8" fillId="12" borderId="7" xfId="0" applyFont="1" applyFill="1" applyBorder="1" applyAlignment="1">
      <alignment horizontal="left" vertical="top" wrapText="1"/>
    </xf>
    <xf numFmtId="0" fontId="20" fillId="12" borderId="1" xfId="0" applyFont="1" applyFill="1" applyBorder="1" applyAlignment="1">
      <alignment wrapText="1"/>
    </xf>
    <xf numFmtId="0" fontId="16" fillId="12" borderId="7" xfId="0" applyFont="1" applyFill="1" applyBorder="1" applyAlignment="1">
      <alignment vertical="top"/>
    </xf>
    <xf numFmtId="3" fontId="16" fillId="12" borderId="7" xfId="0" applyNumberFormat="1" applyFont="1" applyFill="1" applyBorder="1" applyAlignment="1">
      <alignment horizontal="right" vertical="top" wrapText="1"/>
    </xf>
    <xf numFmtId="4" fontId="16" fillId="12" borderId="7" xfId="0" applyNumberFormat="1" applyFont="1" applyFill="1" applyBorder="1" applyAlignment="1">
      <alignment horizontal="center" vertical="top" wrapText="1"/>
    </xf>
    <xf numFmtId="0" fontId="17" fillId="12" borderId="1" xfId="0" applyFont="1" applyFill="1" applyBorder="1" applyAlignment="1">
      <alignment horizontal="right" vertical="top" wrapText="1"/>
    </xf>
    <xf numFmtId="0" fontId="4" fillId="12" borderId="1" xfId="1" applyFill="1" applyBorder="1" applyAlignment="1">
      <alignment horizontal="center" vertical="top" wrapText="1"/>
    </xf>
    <xf numFmtId="0" fontId="7" fillId="12" borderId="0" xfId="0" applyFont="1" applyFill="1" applyAlignment="1">
      <alignment horizontal="center" vertical="top" wrapText="1"/>
    </xf>
    <xf numFmtId="165" fontId="28" fillId="10" borderId="1" xfId="0" applyNumberFormat="1" applyFont="1" applyFill="1" applyBorder="1" applyAlignment="1">
      <alignment vertical="top"/>
    </xf>
    <xf numFmtId="4" fontId="8" fillId="10" borderId="1" xfId="0" applyNumberFormat="1" applyFont="1" applyFill="1" applyBorder="1" applyAlignment="1">
      <alignment vertical="top" wrapText="1"/>
    </xf>
    <xf numFmtId="0" fontId="16" fillId="4" borderId="7" xfId="0" applyFont="1" applyFill="1" applyBorder="1" applyAlignment="1">
      <alignment horizontal="left" vertical="top" wrapText="1"/>
    </xf>
    <xf numFmtId="3" fontId="16" fillId="4" borderId="7" xfId="0" applyNumberFormat="1" applyFont="1" applyFill="1" applyBorder="1" applyAlignment="1">
      <alignment horizontal="right" vertical="top" wrapText="1"/>
    </xf>
    <xf numFmtId="3" fontId="16" fillId="4" borderId="7" xfId="0" applyNumberFormat="1" applyFont="1" applyFill="1" applyBorder="1" applyAlignment="1">
      <alignment horizontal="center" vertical="top" wrapText="1"/>
    </xf>
    <xf numFmtId="0" fontId="9" fillId="0" borderId="1" xfId="0" applyFont="1" applyBorder="1" applyAlignment="1">
      <alignment vertical="center" wrapText="1"/>
    </xf>
    <xf numFmtId="0" fontId="9" fillId="0" borderId="0" xfId="0" applyFont="1" applyAlignment="1">
      <alignment vertical="center" wrapText="1"/>
    </xf>
    <xf numFmtId="0" fontId="22" fillId="0" borderId="1" xfId="0" applyFont="1" applyFill="1" applyBorder="1" applyAlignment="1">
      <alignment vertical="center" wrapText="1"/>
    </xf>
    <xf numFmtId="0" fontId="16" fillId="4" borderId="7" xfId="0" applyFont="1" applyFill="1" applyBorder="1" applyAlignment="1">
      <alignment horizontal="left" vertical="center" wrapText="1"/>
    </xf>
    <xf numFmtId="0" fontId="28" fillId="10" borderId="4" xfId="0" applyFont="1" applyFill="1" applyBorder="1" applyAlignment="1">
      <alignment vertical="top"/>
    </xf>
    <xf numFmtId="4" fontId="28" fillId="10" borderId="4" xfId="0" applyNumberFormat="1" applyFont="1" applyFill="1" applyBorder="1" applyAlignment="1">
      <alignment vertical="top"/>
    </xf>
    <xf numFmtId="0" fontId="16" fillId="4" borderId="2" xfId="0" applyFont="1" applyFill="1" applyBorder="1" applyAlignment="1">
      <alignment horizontal="center" vertical="top" wrapText="1"/>
    </xf>
    <xf numFmtId="0" fontId="9" fillId="4" borderId="7" xfId="0" applyFont="1" applyFill="1" applyBorder="1" applyAlignment="1">
      <alignment vertical="top"/>
    </xf>
    <xf numFmtId="0" fontId="25" fillId="4" borderId="1" xfId="0" applyFont="1" applyFill="1" applyBorder="1" applyAlignment="1">
      <alignment horizontal="left" vertical="center" wrapText="1"/>
    </xf>
    <xf numFmtId="0" fontId="9" fillId="4" borderId="7" xfId="0" applyFont="1" applyFill="1" applyBorder="1" applyAlignment="1">
      <alignment horizontal="center" vertical="top"/>
    </xf>
    <xf numFmtId="0" fontId="30" fillId="4" borderId="1" xfId="1" applyFont="1" applyFill="1" applyBorder="1" applyAlignment="1">
      <alignment vertical="top" wrapText="1"/>
    </xf>
    <xf numFmtId="0" fontId="30" fillId="0" borderId="1" xfId="1" applyFont="1" applyBorder="1" applyAlignment="1">
      <alignment wrapText="1"/>
    </xf>
    <xf numFmtId="0" fontId="16" fillId="4" borderId="1" xfId="0" applyFont="1" applyFill="1" applyBorder="1" applyAlignment="1">
      <alignment vertical="top" wrapText="1"/>
    </xf>
    <xf numFmtId="0" fontId="16" fillId="4" borderId="1" xfId="0" applyFont="1" applyFill="1" applyBorder="1" applyAlignment="1">
      <alignment horizontal="right" vertical="top"/>
    </xf>
    <xf numFmtId="4" fontId="17" fillId="4" borderId="1" xfId="0" applyNumberFormat="1" applyFont="1" applyFill="1" applyBorder="1" applyAlignment="1">
      <alignment vertical="top"/>
    </xf>
    <xf numFmtId="0" fontId="4" fillId="4" borderId="1" xfId="1" applyFill="1" applyBorder="1" applyAlignment="1">
      <alignment wrapText="1"/>
    </xf>
    <xf numFmtId="0" fontId="16" fillId="4" borderId="10" xfId="0" applyFont="1" applyFill="1" applyBorder="1" applyAlignment="1">
      <alignment vertical="top" wrapText="1"/>
    </xf>
    <xf numFmtId="0" fontId="0" fillId="0" borderId="2" xfId="0" applyBorder="1" applyAlignment="1">
      <alignment horizontal="center"/>
    </xf>
    <xf numFmtId="0" fontId="3" fillId="0" borderId="3" xfId="0" applyFont="1" applyBorder="1" applyAlignment="1">
      <alignment vertical="center"/>
    </xf>
    <xf numFmtId="0" fontId="0" fillId="0" borderId="0" xfId="0" applyAlignment="1">
      <alignment horizontal="left" wrapText="1"/>
    </xf>
    <xf numFmtId="0" fontId="0" fillId="0" borderId="0" xfId="0" applyAlignment="1">
      <alignment horizontal="left"/>
    </xf>
    <xf numFmtId="0" fontId="0" fillId="0" borderId="0" xfId="0" applyAlignment="1">
      <alignment wrapText="1"/>
    </xf>
    <xf numFmtId="0" fontId="14" fillId="5" borderId="6" xfId="0" applyFont="1" applyFill="1" applyBorder="1" applyAlignment="1">
      <alignment horizont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8" fillId="5" borderId="2" xfId="0" applyFont="1" applyFill="1" applyBorder="1" applyAlignment="1">
      <alignment horizontal="center"/>
    </xf>
    <xf numFmtId="0" fontId="8" fillId="5" borderId="6" xfId="0" applyFont="1" applyFill="1" applyBorder="1" applyAlignment="1">
      <alignment horizontal="center"/>
    </xf>
    <xf numFmtId="0" fontId="8" fillId="5" borderId="3" xfId="0" applyFont="1" applyFill="1" applyBorder="1" applyAlignment="1">
      <alignment horizontal="center"/>
    </xf>
    <xf numFmtId="0" fontId="21" fillId="7" borderId="2"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3" xfId="0" applyFont="1" applyFill="1" applyBorder="1" applyAlignment="1">
      <alignment horizontal="center" vertical="center"/>
    </xf>
    <xf numFmtId="0" fontId="7" fillId="8" borderId="2" xfId="0" applyFont="1" applyFill="1" applyBorder="1" applyAlignment="1">
      <alignment horizontal="center" vertical="top" wrapText="1"/>
    </xf>
    <xf numFmtId="0" fontId="7" fillId="8" borderId="6" xfId="0" applyFont="1" applyFill="1" applyBorder="1" applyAlignment="1">
      <alignment horizontal="center" vertical="top" wrapText="1"/>
    </xf>
    <xf numFmtId="0" fontId="7" fillId="8" borderId="3" xfId="0" applyFont="1" applyFill="1" applyBorder="1" applyAlignment="1">
      <alignment horizontal="center" vertical="top" wrapText="1"/>
    </xf>
    <xf numFmtId="0" fontId="13" fillId="2" borderId="2"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 xfId="0" applyFont="1" applyFill="1" applyBorder="1" applyAlignment="1">
      <alignment horizontal="center" vertical="center"/>
    </xf>
    <xf numFmtId="0" fontId="7" fillId="7" borderId="2"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3" xfId="0" applyFont="1" applyFill="1" applyBorder="1" applyAlignment="1">
      <alignment horizontal="center" vertical="top" wrapText="1"/>
    </xf>
    <xf numFmtId="4" fontId="9" fillId="10" borderId="1" xfId="0" applyNumberFormat="1" applyFont="1" applyFill="1" applyBorder="1" applyAlignment="1">
      <alignment horizontal="center" vertical="top"/>
    </xf>
    <xf numFmtId="0" fontId="22" fillId="4" borderId="8" xfId="0" applyFont="1" applyFill="1" applyBorder="1" applyAlignment="1">
      <alignment horizontal="center"/>
    </xf>
    <xf numFmtId="0" fontId="22" fillId="4" borderId="9" xfId="0" applyFont="1" applyFill="1" applyBorder="1" applyAlignment="1">
      <alignment horizontal="center"/>
    </xf>
    <xf numFmtId="0" fontId="14" fillId="10" borderId="1" xfId="0" applyFont="1" applyFill="1" applyBorder="1" applyAlignment="1">
      <alignment horizontal="center" vertical="top" wrapText="1"/>
    </xf>
    <xf numFmtId="0" fontId="9" fillId="11" borderId="2" xfId="2" applyFont="1" applyFill="1" applyBorder="1" applyAlignment="1">
      <alignment horizontal="center" vertical="center" wrapText="1"/>
    </xf>
    <xf numFmtId="0" fontId="9" fillId="11" borderId="6" xfId="2" applyFont="1" applyFill="1" applyBorder="1" applyAlignment="1">
      <alignment horizontal="center" vertical="center" wrapText="1"/>
    </xf>
    <xf numFmtId="0" fontId="9" fillId="11" borderId="3" xfId="2" applyFont="1" applyFill="1" applyBorder="1" applyAlignment="1">
      <alignment horizontal="center" vertical="center" wrapText="1"/>
    </xf>
    <xf numFmtId="0" fontId="13" fillId="2" borderId="1" xfId="0" applyFont="1" applyFill="1" applyBorder="1" applyAlignment="1">
      <alignment horizontal="center" vertical="center"/>
    </xf>
    <xf numFmtId="16" fontId="16" fillId="0" borderId="1" xfId="0" applyNumberFormat="1" applyFont="1" applyBorder="1" applyAlignment="1">
      <alignment vertical="top"/>
    </xf>
    <xf numFmtId="0" fontId="4" fillId="0" borderId="1" xfId="1" applyBorder="1" applyAlignment="1">
      <alignment vertical="top" wrapText="1"/>
    </xf>
    <xf numFmtId="0" fontId="9" fillId="0" borderId="1" xfId="0" applyFont="1" applyBorder="1" applyAlignment="1">
      <alignment wrapText="1"/>
    </xf>
    <xf numFmtId="0" fontId="16" fillId="0" borderId="1" xfId="0" applyFont="1" applyBorder="1" applyAlignment="1">
      <alignment vertical="top"/>
    </xf>
    <xf numFmtId="3" fontId="16" fillId="0" borderId="1" xfId="0" applyNumberFormat="1" applyFont="1" applyBorder="1" applyAlignment="1">
      <alignment horizontal="right" vertical="top" wrapText="1"/>
    </xf>
    <xf numFmtId="0" fontId="16" fillId="0" borderId="1" xfId="0" applyFont="1" applyBorder="1" applyAlignment="1">
      <alignment vertical="top" wrapText="1"/>
    </xf>
    <xf numFmtId="0" fontId="9" fillId="0" borderId="1" xfId="0" applyFont="1" applyBorder="1" applyAlignment="1">
      <alignment vertical="center" wrapText="1"/>
    </xf>
    <xf numFmtId="0" fontId="9" fillId="0" borderId="1" xfId="0" applyFont="1" applyBorder="1" applyAlignment="1">
      <alignment vertical="top"/>
    </xf>
    <xf numFmtId="0" fontId="8" fillId="4" borderId="1" xfId="0" applyFont="1" applyFill="1" applyBorder="1" applyAlignment="1">
      <alignment horizontal="center"/>
    </xf>
  </cellXfs>
  <cellStyles count="4">
    <cellStyle name="Гиперссылка" xfId="1" builtinId="8"/>
    <cellStyle name="Обычный" xfId="0" builtinId="0"/>
    <cellStyle name="Обычный 2" xfId="2"/>
    <cellStyle name="Обычный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werstakoff.ru/catalog/item1334.html" TargetMode="External"/><Relationship Id="rId18" Type="http://schemas.openxmlformats.org/officeDocument/2006/relationships/hyperlink" Target="https://zakazat-mebel.ru/catalog/shkoly-mebel/stulya-shkolnye/reguliruemye-stulya-dlya-shkoly/stul-ekstra-r-sigma-4-6-gr-/?sphrase_id=1279496" TargetMode="External"/><Relationship Id="rId26" Type="http://schemas.openxmlformats.org/officeDocument/2006/relationships/hyperlink" Target="https://www.foroffice.ru/products/description/171362.html" TargetMode="External"/><Relationship Id="rId39" Type="http://schemas.openxmlformats.org/officeDocument/2006/relationships/printerSettings" Target="../printerSettings/printerSettings2.bin"/><Relationship Id="rId21" Type="http://schemas.openxmlformats.org/officeDocument/2006/relationships/hyperlink" Target="http://samara.ortomedtehnika.ru/product/" TargetMode="External"/><Relationship Id="rId34" Type="http://schemas.openxmlformats.org/officeDocument/2006/relationships/hyperlink" Target="https://magicrm.ru/catalog/sensornaya_integratsiya/1650/" TargetMode="External"/><Relationship Id="rId7" Type="http://schemas.openxmlformats.org/officeDocument/2006/relationships/hyperlink" Target="https://vladivostok.stalkersafe.ru/catalog/proizvodstvennaya_mebel/verstaki_serii_expert_ws/verstaki_slesarnye_expert_ws/3161/" TargetMode="External"/><Relationship Id="rId12" Type="http://schemas.openxmlformats.org/officeDocument/2006/relationships/hyperlink" Target="https://uchebnoe-oborudovanie.com/products/drel-shurupovert" TargetMode="External"/><Relationship Id="rId17" Type="http://schemas.openxmlformats.org/officeDocument/2006/relationships/hyperlink" Target="http://samara.ortomedtehnika.ru/product/" TargetMode="External"/><Relationship Id="rId25" Type="http://schemas.openxmlformats.org/officeDocument/2006/relationships/hyperlink" Target="https://www.dns-shop.ru/product/ebd3a6b7f9511b80/215-monoblok-hp-200-g4-261r3es/" TargetMode="External"/><Relationship Id="rId33" Type="http://schemas.openxmlformats.org/officeDocument/2006/relationships/hyperlink" Target="https://musmag.com/magazin/behringer-mpa40bt.html" TargetMode="External"/><Relationship Id="rId38" Type="http://schemas.openxmlformats.org/officeDocument/2006/relationships/hyperlink" Target="https://khabarovsk.express-office.ru/catalog/chairs/staff-chairs/kreslo-chairman-696-lt-tkan-c-3-chernaya-setka-tw-04-seraya/" TargetMode="External"/><Relationship Id="rId2" Type="http://schemas.openxmlformats.org/officeDocument/2006/relationships/hyperlink" Target="http://www.vseinstrumenti.ru/stroitelnaya-tehnika-i-oborudovanie/malyarnoe/ustanovki/kalibr/okrasochniy-apparat-bezvozdushnogo-raspyleniya-kalibr-abr-650-00000049778/" TargetMode="External"/><Relationship Id="rId16" Type="http://schemas.openxmlformats.org/officeDocument/2006/relationships/hyperlink" Target="http://samara.ortomedtehnika/ru/product/sensornyy-tonnel-gusenitsa-124-65-45/" TargetMode="External"/><Relationship Id="rId20" Type="http://schemas.openxmlformats.org/officeDocument/2006/relationships/hyperlink" Target="http://samara.ortomedtehnika.ru/product/" TargetMode="External"/><Relationship Id="rId29" Type="http://schemas.openxmlformats.org/officeDocument/2006/relationships/hyperlink" Target="http://class-edu/ru/?e=53&amp;iid=5913633682" TargetMode="External"/><Relationship Id="rId1" Type="http://schemas.openxmlformats.org/officeDocument/2006/relationships/hyperlink" Target="https://vunder-kids.ru/catalog/mozaika-i-pazly/logopedicheskiy-nabor-govoryusha-lyuks/" TargetMode="External"/><Relationship Id="rId6" Type="http://schemas.openxmlformats.org/officeDocument/2006/relationships/hyperlink" Target="https://www.vrnlab.ru/catalog_item/elb-160-034-01/" TargetMode="External"/><Relationship Id="rId11" Type="http://schemas.openxmlformats.org/officeDocument/2006/relationships/hyperlink" Target="https://n-72.ru/catalog/product/komplekt_vesyelyy_tuesok_12572.html" TargetMode="External"/><Relationship Id="rId24" Type="http://schemas.openxmlformats.org/officeDocument/2006/relationships/hyperlink" Target="https://school.cnc-tehnologi.ru/" TargetMode="External"/><Relationship Id="rId32" Type="http://schemas.openxmlformats.org/officeDocument/2006/relationships/hyperlink" Target="https://n-72.ru/catalog/product/dvigatelno_razvivayushchiy_kompleks.html" TargetMode="External"/><Relationship Id="rId37" Type="http://schemas.openxmlformats.org/officeDocument/2006/relationships/hyperlink" Target="https://khabarovsk.express-office.ru/catalog/stoly/kompyuternye-stoly/kompyuternyy-stol-kst-21-1-kst-21-1/" TargetMode="External"/><Relationship Id="rId5" Type="http://schemas.openxmlformats.org/officeDocument/2006/relationships/hyperlink" Target="https://cybermart.de/shlifovalnye-i-polirovalnye-mashiny/114510-zatochnoj-stanok-tormek-t-8.html?utm_source=market.yandex.ru&amp;utm_term=114510&amp;ymclid=16120807120302931253200001" TargetMode="External"/><Relationship Id="rId15" Type="http://schemas.openxmlformats.org/officeDocument/2006/relationships/hyperlink" Target="http://int-vision.ru/matrica" TargetMode="External"/><Relationship Id="rId23" Type="http://schemas.openxmlformats.org/officeDocument/2006/relationships/hyperlink" Target="https://myalma.ru/stol-psikhologa-defektologa-alma-pro/" TargetMode="External"/><Relationship Id="rId28" Type="http://schemas.openxmlformats.org/officeDocument/2006/relationships/hyperlink" Target="https://market.yandex.ru/product--mfu-lazernoe-hp-laser-mfp-137fnw-ch-b-a4/470165291?cpc=9qC0Ibs0PHXWfkmJpGb6Y2RTpQKVkFVlkQ5dZQ5fyulSx3NAU-wI1ydMblXAzPKjtbDHKlK1t5b2k1uOUygCCjQnnApI-woNFUeiGy7YilG4TtxwTFXiNCaxBpsYPr13&amp;clid=703&amp;sku=100751067729&amp;offerid=zVwYZW8VHpFy6bwR-iOi8A&amp;cpa=1" TargetMode="External"/><Relationship Id="rId36" Type="http://schemas.openxmlformats.org/officeDocument/2006/relationships/hyperlink" Target="https://megacityshop.ru/goods/IT-1PN-Stol-uchenicheskij-dvuhmestnyj-reguliruemyj-s-naklonnoj-stoleshnicej-MDF-buk?mod_id=285867864" TargetMode="External"/><Relationship Id="rId10" Type="http://schemas.openxmlformats.org/officeDocument/2006/relationships/hyperlink" Target="https://n-72.ru/catalog/product/stend_v_shkolu_velikie_kompozitory_i_muzykanty_3kh0_5_m.html" TargetMode="External"/><Relationship Id="rId19" Type="http://schemas.openxmlformats.org/officeDocument/2006/relationships/hyperlink" Target="http://samara.ortomedtehnika.ru/product/" TargetMode="External"/><Relationship Id="rId31" Type="http://schemas.openxmlformats.org/officeDocument/2006/relationships/hyperlink" Target="https://vseinstrumenti.ru/" TargetMode="External"/><Relationship Id="rId4" Type="http://schemas.openxmlformats.org/officeDocument/2006/relationships/hyperlink" Target="http://vseinstrumenti.ru/stroitenaya-tehnika-i-oborudovanie/dlya-rabot-na-vysote/podmosty/krause/corda-916198/" TargetMode="External"/><Relationship Id="rId9" Type="http://schemas.openxmlformats.org/officeDocument/2006/relationships/hyperlink" Target="https://www.dns-shop.ru/product/" TargetMode="External"/><Relationship Id="rId14" Type="http://schemas.openxmlformats.org/officeDocument/2006/relationships/hyperlink" Target="http://uchebnoe-oborudovanie/" TargetMode="External"/><Relationship Id="rId22" Type="http://schemas.openxmlformats.org/officeDocument/2006/relationships/hyperlink" Target="http://samara.ortomedtehnika.ru/product/" TargetMode="External"/><Relationship Id="rId27" Type="http://schemas.openxmlformats.org/officeDocument/2006/relationships/hyperlink" Target="https://products.playstand.ru/sandbox" TargetMode="External"/><Relationship Id="rId30" Type="http://schemas.openxmlformats.org/officeDocument/2006/relationships/hyperlink" Target="http://uchebnoe-oborudovanie/" TargetMode="External"/><Relationship Id="rId35" Type="http://schemas.openxmlformats.org/officeDocument/2006/relationships/hyperlink" Target="https://megacityshop.ru/goods/LSOSh-29-Stul-uchenicheskij-reguliruemyj-Plastik-dvuhslojnyj-quot-DYShAShhIJ-quot-4?from=YmVk&amp;mod_id=286801299" TargetMode="External"/><Relationship Id="rId8" Type="http://schemas.openxmlformats.org/officeDocument/2006/relationships/hyperlink" Target="https://royal-sport.ru/trenazhery/trenazhery-dlja-invalidov/obuchenie-hodbe/gorka-dlja-hodby-reabilitacionnaja/" TargetMode="External"/><Relationship Id="rId3" Type="http://schemas.openxmlformats.org/officeDocument/2006/relationships/hyperlink" Target="http://uchebnoe-oborudovanie.com/products/stroitelnyi-pyleso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topLeftCell="A5" zoomScale="78" zoomScaleNormal="78" workbookViewId="0">
      <selection activeCell="G22" sqref="G22"/>
    </sheetView>
  </sheetViews>
  <sheetFormatPr defaultColWidth="8.85546875" defaultRowHeight="15" x14ac:dyDescent="0.25"/>
  <cols>
    <col min="2" max="2" width="98.42578125" customWidth="1"/>
    <col min="3" max="3" width="20" customWidth="1"/>
  </cols>
  <sheetData>
    <row r="1" spans="1:6" x14ac:dyDescent="0.25">
      <c r="F1" s="1" t="s">
        <v>0</v>
      </c>
    </row>
    <row r="3" spans="1:6" x14ac:dyDescent="0.25">
      <c r="F3" s="2" t="s">
        <v>1</v>
      </c>
    </row>
    <row r="6" spans="1:6" x14ac:dyDescent="0.25">
      <c r="A6" t="s">
        <v>2</v>
      </c>
    </row>
    <row r="7" spans="1:6" ht="58.5" customHeight="1" x14ac:dyDescent="0.25">
      <c r="A7" s="282" t="s">
        <v>86</v>
      </c>
      <c r="B7" s="283"/>
    </row>
    <row r="9" spans="1:6" ht="42" customHeight="1" x14ac:dyDescent="0.25">
      <c r="A9" s="282" t="s">
        <v>24</v>
      </c>
      <c r="B9" s="282"/>
      <c r="C9" s="282"/>
      <c r="D9" s="10"/>
      <c r="E9" s="10"/>
      <c r="F9" s="10"/>
    </row>
    <row r="10" spans="1:6" ht="14.1" customHeight="1" x14ac:dyDescent="0.25">
      <c r="A10" s="10"/>
      <c r="B10" s="10"/>
      <c r="C10" s="10"/>
      <c r="D10" s="10"/>
      <c r="E10" s="10"/>
      <c r="F10" s="10"/>
    </row>
    <row r="12" spans="1:6" x14ac:dyDescent="0.25">
      <c r="A12" s="1" t="s">
        <v>3</v>
      </c>
    </row>
    <row r="14" spans="1:6" s="3" customFormat="1" x14ac:dyDescent="0.25">
      <c r="A14" s="4" t="s">
        <v>4</v>
      </c>
      <c r="B14" s="4" t="s">
        <v>5</v>
      </c>
      <c r="C14" s="4" t="s">
        <v>6</v>
      </c>
    </row>
    <row r="15" spans="1:6" s="5" customFormat="1" x14ac:dyDescent="0.25">
      <c r="A15" s="6">
        <v>1</v>
      </c>
      <c r="B15" s="7" t="s">
        <v>92</v>
      </c>
      <c r="C15" s="16">
        <f>Инфралист!J25</f>
        <v>2766503</v>
      </c>
    </row>
    <row r="16" spans="1:6" s="5" customFormat="1" x14ac:dyDescent="0.25">
      <c r="A16" s="6">
        <v>2</v>
      </c>
      <c r="B16" s="7" t="s">
        <v>7</v>
      </c>
      <c r="C16" s="16">
        <f>Инфралист!J57</f>
        <v>320270</v>
      </c>
    </row>
    <row r="17" spans="1:3" s="5" customFormat="1" x14ac:dyDescent="0.25">
      <c r="A17" s="6">
        <v>3</v>
      </c>
      <c r="B17" s="7" t="s">
        <v>87</v>
      </c>
      <c r="C17" s="16">
        <f>Инфралист!J56</f>
        <v>2085206</v>
      </c>
    </row>
    <row r="18" spans="1:3" s="5" customFormat="1" x14ac:dyDescent="0.25">
      <c r="A18" s="280">
        <v>4</v>
      </c>
      <c r="B18" s="281" t="s">
        <v>235</v>
      </c>
      <c r="C18" s="16">
        <f>Инфралист!J73</f>
        <v>432097</v>
      </c>
    </row>
    <row r="19" spans="1:3" s="5" customFormat="1" x14ac:dyDescent="0.25">
      <c r="A19" s="280">
        <v>5</v>
      </c>
      <c r="B19" s="281" t="s">
        <v>236</v>
      </c>
      <c r="C19" s="16">
        <f>Инфралист!J65</f>
        <v>1842239</v>
      </c>
    </row>
    <row r="20" spans="1:3" x14ac:dyDescent="0.25">
      <c r="A20" s="11" t="s">
        <v>8</v>
      </c>
      <c r="B20" s="12"/>
      <c r="C20" s="17">
        <f>SUM(C15:C19)</f>
        <v>7446315</v>
      </c>
    </row>
    <row r="22" spans="1:3" s="8" customFormat="1" x14ac:dyDescent="0.25">
      <c r="A22" s="8" t="s">
        <v>9</v>
      </c>
    </row>
    <row r="26" spans="1:3" x14ac:dyDescent="0.25">
      <c r="A26" s="1" t="s">
        <v>10</v>
      </c>
    </row>
    <row r="27" spans="1:3" x14ac:dyDescent="0.25">
      <c r="A27" s="284" t="s">
        <v>26</v>
      </c>
      <c r="B27" s="284"/>
      <c r="C27" s="284"/>
    </row>
    <row r="28" spans="1:3" x14ac:dyDescent="0.25">
      <c r="A28" s="1" t="s">
        <v>11</v>
      </c>
    </row>
    <row r="29" spans="1:3" x14ac:dyDescent="0.25">
      <c r="A29" s="284" t="s">
        <v>25</v>
      </c>
      <c r="B29" s="284"/>
      <c r="C29" s="284"/>
    </row>
    <row r="30" spans="1:3" x14ac:dyDescent="0.25">
      <c r="A30" s="1" t="s">
        <v>12</v>
      </c>
    </row>
    <row r="31" spans="1:3" x14ac:dyDescent="0.25">
      <c r="A31" s="284"/>
      <c r="B31" s="284"/>
      <c r="C31" s="284"/>
    </row>
  </sheetData>
  <mergeCells count="5">
    <mergeCell ref="A9:C9"/>
    <mergeCell ref="A7:B7"/>
    <mergeCell ref="A27:C27"/>
    <mergeCell ref="A29:C29"/>
    <mergeCell ref="A31:C31"/>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60"/>
  <sheetViews>
    <sheetView topLeftCell="A64" zoomScale="43" zoomScaleNormal="42" zoomScaleSheetLayoutView="50" workbookViewId="0">
      <selection activeCell="J76" sqref="J76"/>
    </sheetView>
  </sheetViews>
  <sheetFormatPr defaultColWidth="9.140625" defaultRowHeight="23.25" x14ac:dyDescent="0.25"/>
  <cols>
    <col min="1" max="1" width="8.42578125" style="171" customWidth="1"/>
    <col min="2" max="2" width="7" style="171" customWidth="1"/>
    <col min="3" max="3" width="8.140625" style="171" customWidth="1"/>
    <col min="4" max="4" width="77.85546875" style="171" customWidth="1"/>
    <col min="5" max="5" width="145.42578125" style="171" customWidth="1"/>
    <col min="6" max="6" width="49.42578125" style="171" customWidth="1"/>
    <col min="7" max="7" width="16" style="171" customWidth="1"/>
    <col min="8" max="8" width="11.140625" style="172" customWidth="1"/>
    <col min="9" max="9" width="25.85546875" style="171" customWidth="1"/>
    <col min="10" max="10" width="28.5703125" style="171" customWidth="1"/>
    <col min="11" max="11" width="39.5703125" style="9" customWidth="1"/>
    <col min="12" max="16384" width="9.140625" style="9"/>
  </cols>
  <sheetData>
    <row r="1" spans="1:12" s="14" customFormat="1" ht="123" customHeight="1" x14ac:dyDescent="0.25">
      <c r="A1" s="43" t="s">
        <v>13</v>
      </c>
      <c r="B1" s="43" t="s">
        <v>14</v>
      </c>
      <c r="C1" s="43" t="s">
        <v>15</v>
      </c>
      <c r="D1" s="43" t="s">
        <v>16</v>
      </c>
      <c r="E1" s="43" t="s">
        <v>17</v>
      </c>
      <c r="F1" s="43" t="s">
        <v>18</v>
      </c>
      <c r="G1" s="43" t="s">
        <v>19</v>
      </c>
      <c r="H1" s="44" t="s">
        <v>20</v>
      </c>
      <c r="I1" s="43" t="s">
        <v>21</v>
      </c>
      <c r="J1" s="43" t="s">
        <v>6</v>
      </c>
      <c r="K1" s="13" t="s">
        <v>22</v>
      </c>
    </row>
    <row r="2" spans="1:12" s="20" customFormat="1" ht="37.5" customHeight="1" x14ac:dyDescent="0.25">
      <c r="A2" s="21">
        <v>1</v>
      </c>
      <c r="B2" s="21"/>
      <c r="C2" s="21" t="s">
        <v>28</v>
      </c>
      <c r="D2" s="45"/>
      <c r="E2" s="21" t="s">
        <v>88</v>
      </c>
      <c r="F2" s="21"/>
      <c r="G2" s="46"/>
      <c r="H2" s="47"/>
      <c r="I2" s="48"/>
      <c r="J2" s="49"/>
      <c r="K2" s="19"/>
    </row>
    <row r="3" spans="1:12" s="15" customFormat="1" ht="31.5" customHeight="1" x14ac:dyDescent="0.35">
      <c r="A3" s="50" t="s">
        <v>49</v>
      </c>
      <c r="B3" s="285" t="s">
        <v>132</v>
      </c>
      <c r="C3" s="285"/>
      <c r="D3" s="285"/>
      <c r="E3" s="285"/>
      <c r="F3" s="51"/>
      <c r="G3" s="52"/>
      <c r="H3" s="53"/>
      <c r="I3" s="53"/>
      <c r="J3" s="54"/>
      <c r="K3" s="35"/>
      <c r="L3" s="22"/>
    </row>
    <row r="4" spans="1:12" s="14" customFormat="1" ht="168.6" customHeight="1" x14ac:dyDescent="0.35">
      <c r="A4" s="55" t="s">
        <v>50</v>
      </c>
      <c r="B4" s="43"/>
      <c r="C4" s="43" t="s">
        <v>182</v>
      </c>
      <c r="D4" s="62" t="s">
        <v>133</v>
      </c>
      <c r="E4" s="56" t="s">
        <v>135</v>
      </c>
      <c r="F4" s="63" t="s">
        <v>136</v>
      </c>
      <c r="G4" s="58" t="s">
        <v>23</v>
      </c>
      <c r="H4" s="59">
        <v>1</v>
      </c>
      <c r="I4" s="60">
        <v>46000</v>
      </c>
      <c r="J4" s="61">
        <f t="shared" ref="J4:J6" si="0">H4*I4</f>
        <v>46000</v>
      </c>
      <c r="K4" s="37" t="s">
        <v>137</v>
      </c>
    </row>
    <row r="5" spans="1:12" s="14" customFormat="1" ht="69" customHeight="1" x14ac:dyDescent="0.35">
      <c r="A5" s="55" t="s">
        <v>51</v>
      </c>
      <c r="B5" s="43"/>
      <c r="C5" s="43" t="s">
        <v>182</v>
      </c>
      <c r="D5" s="64" t="s">
        <v>138</v>
      </c>
      <c r="E5" s="56" t="s">
        <v>139</v>
      </c>
      <c r="F5" s="57" t="s">
        <v>140</v>
      </c>
      <c r="G5" s="58" t="s">
        <v>23</v>
      </c>
      <c r="H5" s="59">
        <v>2</v>
      </c>
      <c r="I5" s="55">
        <v>34000</v>
      </c>
      <c r="J5" s="61">
        <f t="shared" si="0"/>
        <v>68000</v>
      </c>
      <c r="K5" s="26" t="s">
        <v>141</v>
      </c>
    </row>
    <row r="6" spans="1:12" s="14" customFormat="1" ht="54.75" customHeight="1" x14ac:dyDescent="0.35">
      <c r="A6" s="55" t="s">
        <v>52</v>
      </c>
      <c r="B6" s="43"/>
      <c r="C6" s="43" t="s">
        <v>182</v>
      </c>
      <c r="D6" s="65" t="s">
        <v>142</v>
      </c>
      <c r="E6" s="56" t="s">
        <v>143</v>
      </c>
      <c r="F6" s="66" t="s">
        <v>142</v>
      </c>
      <c r="G6" s="58" t="s">
        <v>23</v>
      </c>
      <c r="H6" s="59">
        <v>1</v>
      </c>
      <c r="I6" s="60">
        <v>18799</v>
      </c>
      <c r="J6" s="61">
        <f t="shared" si="0"/>
        <v>18799</v>
      </c>
      <c r="K6" s="26" t="s">
        <v>144</v>
      </c>
    </row>
    <row r="7" spans="1:12" s="14" customFormat="1" ht="37.5" customHeight="1" x14ac:dyDescent="0.35">
      <c r="A7" s="55"/>
      <c r="B7" s="216"/>
      <c r="C7" s="217"/>
      <c r="D7" s="218"/>
      <c r="E7" s="174"/>
      <c r="F7" s="219"/>
      <c r="G7" s="220"/>
      <c r="H7" s="198"/>
      <c r="I7" s="221" t="s">
        <v>205</v>
      </c>
      <c r="J7" s="222">
        <f>SUM(J4:J6)</f>
        <v>132799</v>
      </c>
      <c r="K7" s="26"/>
    </row>
    <row r="8" spans="1:12" s="14" customFormat="1" x14ac:dyDescent="0.25">
      <c r="A8" s="69" t="s">
        <v>99</v>
      </c>
      <c r="B8" s="286" t="s">
        <v>89</v>
      </c>
      <c r="C8" s="287"/>
      <c r="D8" s="287"/>
      <c r="E8" s="287"/>
      <c r="F8" s="287"/>
      <c r="G8" s="288"/>
      <c r="H8" s="70"/>
      <c r="I8" s="71"/>
      <c r="J8" s="72"/>
      <c r="K8" s="25"/>
    </row>
    <row r="9" spans="1:12" s="14" customFormat="1" ht="141.94999999999999" customHeight="1" x14ac:dyDescent="0.35">
      <c r="A9" s="73" t="s">
        <v>55</v>
      </c>
      <c r="B9" s="55"/>
      <c r="C9" s="55" t="s">
        <v>182</v>
      </c>
      <c r="D9" s="74" t="s">
        <v>54</v>
      </c>
      <c r="E9" s="56" t="s">
        <v>148</v>
      </c>
      <c r="F9" s="75" t="s">
        <v>147</v>
      </c>
      <c r="G9" s="58" t="s">
        <v>23</v>
      </c>
      <c r="H9" s="59">
        <v>4</v>
      </c>
      <c r="I9" s="60">
        <v>6210</v>
      </c>
      <c r="J9" s="61">
        <f>H9*I9</f>
        <v>24840</v>
      </c>
      <c r="K9" s="38" t="s">
        <v>149</v>
      </c>
    </row>
    <row r="10" spans="1:12" s="14" customFormat="1" ht="156.6" customHeight="1" x14ac:dyDescent="0.35">
      <c r="A10" s="55" t="s">
        <v>56</v>
      </c>
      <c r="B10" s="55"/>
      <c r="C10" s="55" t="s">
        <v>182</v>
      </c>
      <c r="D10" s="67" t="s">
        <v>150</v>
      </c>
      <c r="E10" s="63" t="s">
        <v>151</v>
      </c>
      <c r="F10" s="76" t="s">
        <v>152</v>
      </c>
      <c r="G10" s="58" t="s">
        <v>23</v>
      </c>
      <c r="H10" s="59">
        <v>4</v>
      </c>
      <c r="I10" s="77">
        <v>5800</v>
      </c>
      <c r="J10" s="61">
        <f t="shared" ref="J10:J13" si="1">H10*I10</f>
        <v>23200</v>
      </c>
      <c r="K10" s="26" t="s">
        <v>134</v>
      </c>
    </row>
    <row r="11" spans="1:12" s="14" customFormat="1" ht="174.6" customHeight="1" x14ac:dyDescent="0.35">
      <c r="A11" s="55" t="s">
        <v>57</v>
      </c>
      <c r="B11" s="55"/>
      <c r="C11" s="55" t="s">
        <v>182</v>
      </c>
      <c r="D11" s="67" t="s">
        <v>153</v>
      </c>
      <c r="E11" s="56" t="s">
        <v>154</v>
      </c>
      <c r="F11" s="76" t="s">
        <v>155</v>
      </c>
      <c r="G11" s="58" t="s">
        <v>23</v>
      </c>
      <c r="H11" s="59">
        <v>4</v>
      </c>
      <c r="I11" s="68">
        <v>2380</v>
      </c>
      <c r="J11" s="61">
        <f t="shared" si="1"/>
        <v>9520</v>
      </c>
      <c r="K11" s="26" t="s">
        <v>156</v>
      </c>
    </row>
    <row r="12" spans="1:12" s="14" customFormat="1" ht="91.5" customHeight="1" x14ac:dyDescent="0.35">
      <c r="A12" s="55" t="s">
        <v>58</v>
      </c>
      <c r="B12" s="55"/>
      <c r="C12" s="55" t="s">
        <v>182</v>
      </c>
      <c r="D12" s="78" t="s">
        <v>157</v>
      </c>
      <c r="E12" s="56" t="s">
        <v>158</v>
      </c>
      <c r="F12" s="79" t="s">
        <v>159</v>
      </c>
      <c r="G12" s="58" t="s">
        <v>23</v>
      </c>
      <c r="H12" s="59">
        <v>1</v>
      </c>
      <c r="I12" s="68">
        <v>60901</v>
      </c>
      <c r="J12" s="61">
        <f t="shared" si="1"/>
        <v>60901</v>
      </c>
      <c r="K12" s="26" t="s">
        <v>160</v>
      </c>
    </row>
    <row r="13" spans="1:12" s="14" customFormat="1" ht="354.75" customHeight="1" x14ac:dyDescent="0.25">
      <c r="A13" s="55" t="s">
        <v>59</v>
      </c>
      <c r="B13" s="55"/>
      <c r="C13" s="55" t="s">
        <v>182</v>
      </c>
      <c r="D13" s="67" t="s">
        <v>161</v>
      </c>
      <c r="E13" s="56" t="s">
        <v>162</v>
      </c>
      <c r="F13" s="80" t="s">
        <v>183</v>
      </c>
      <c r="G13" s="58" t="s">
        <v>23</v>
      </c>
      <c r="H13" s="59">
        <v>1</v>
      </c>
      <c r="I13" s="81">
        <v>866000</v>
      </c>
      <c r="J13" s="61">
        <f t="shared" si="1"/>
        <v>866000</v>
      </c>
      <c r="K13" s="26" t="s">
        <v>184</v>
      </c>
    </row>
    <row r="14" spans="1:12" s="241" customFormat="1" ht="91.5" customHeight="1" x14ac:dyDescent="0.25">
      <c r="A14" s="269"/>
      <c r="B14" s="235"/>
      <c r="C14" s="235"/>
      <c r="D14" s="270" t="s">
        <v>202</v>
      </c>
      <c r="E14" s="260" t="s">
        <v>214</v>
      </c>
      <c r="F14" s="271" t="s">
        <v>212</v>
      </c>
      <c r="G14" s="122" t="s">
        <v>23</v>
      </c>
      <c r="H14" s="238">
        <v>1</v>
      </c>
      <c r="I14" s="272">
        <v>24850</v>
      </c>
      <c r="J14" s="240">
        <f>H14*I14</f>
        <v>24850</v>
      </c>
      <c r="K14" s="40" t="s">
        <v>213</v>
      </c>
    </row>
    <row r="15" spans="1:12" s="14" customFormat="1" ht="45.75" customHeight="1" x14ac:dyDescent="0.25">
      <c r="A15" s="55"/>
      <c r="B15" s="87"/>
      <c r="C15" s="87"/>
      <c r="D15" s="173" t="s">
        <v>171</v>
      </c>
      <c r="E15" s="174"/>
      <c r="F15" s="175"/>
      <c r="G15" s="176"/>
      <c r="H15" s="177"/>
      <c r="I15" s="223" t="s">
        <v>205</v>
      </c>
      <c r="J15" s="224">
        <f>SUM(J9:J14)</f>
        <v>1009311</v>
      </c>
      <c r="K15" s="26"/>
    </row>
    <row r="16" spans="1:12" s="14" customFormat="1" ht="33.950000000000003" customHeight="1" x14ac:dyDescent="0.3">
      <c r="A16" s="88" t="s">
        <v>65</v>
      </c>
      <c r="B16" s="89"/>
      <c r="C16" s="89"/>
      <c r="D16" s="289" t="s">
        <v>46</v>
      </c>
      <c r="E16" s="290"/>
      <c r="F16" s="290"/>
      <c r="G16" s="290"/>
      <c r="H16" s="291"/>
      <c r="I16" s="71"/>
      <c r="J16" s="72"/>
      <c r="K16" s="25"/>
    </row>
    <row r="17" spans="1:14" s="14" customFormat="1" ht="44.45" customHeight="1" x14ac:dyDescent="0.35">
      <c r="A17" s="90" t="s">
        <v>100</v>
      </c>
      <c r="B17" s="43"/>
      <c r="C17" s="43" t="s">
        <v>182</v>
      </c>
      <c r="D17" s="91" t="s">
        <v>60</v>
      </c>
      <c r="E17" s="56" t="s">
        <v>62</v>
      </c>
      <c r="F17" s="91" t="s">
        <v>60</v>
      </c>
      <c r="G17" s="58" t="s">
        <v>23</v>
      </c>
      <c r="H17" s="85">
        <v>1</v>
      </c>
      <c r="I17" s="55">
        <v>430770</v>
      </c>
      <c r="J17" s="61">
        <f t="shared" ref="J17:J18" si="2">H17*I17</f>
        <v>430770</v>
      </c>
      <c r="K17" s="26" t="s">
        <v>61</v>
      </c>
    </row>
    <row r="18" spans="1:14" s="14" customFormat="1" ht="45.95" customHeight="1" x14ac:dyDescent="0.25">
      <c r="A18" s="92" t="s">
        <v>66</v>
      </c>
      <c r="B18" s="93"/>
      <c r="C18" s="83" t="s">
        <v>182</v>
      </c>
      <c r="D18" s="94" t="s">
        <v>64</v>
      </c>
      <c r="E18" s="83" t="s">
        <v>63</v>
      </c>
      <c r="F18" s="95" t="s">
        <v>164</v>
      </c>
      <c r="G18" s="96" t="s">
        <v>23</v>
      </c>
      <c r="H18" s="97">
        <v>1</v>
      </c>
      <c r="I18" s="82">
        <v>95519</v>
      </c>
      <c r="J18" s="98">
        <f t="shared" si="2"/>
        <v>95519</v>
      </c>
      <c r="K18" s="39" t="s">
        <v>165</v>
      </c>
    </row>
    <row r="19" spans="1:14" s="14" customFormat="1" ht="20.25" x14ac:dyDescent="0.25">
      <c r="A19" s="295" t="s">
        <v>35</v>
      </c>
      <c r="B19" s="296"/>
      <c r="C19" s="296"/>
      <c r="D19" s="296"/>
      <c r="E19" s="296"/>
      <c r="F19" s="296"/>
      <c r="G19" s="296"/>
      <c r="H19" s="296"/>
      <c r="I19" s="296"/>
      <c r="J19" s="296"/>
      <c r="K19" s="297"/>
    </row>
    <row r="20" spans="1:14" s="14" customFormat="1" ht="72.75" customHeight="1" x14ac:dyDescent="0.25">
      <c r="A20" s="99" t="s">
        <v>101</v>
      </c>
      <c r="B20" s="100"/>
      <c r="C20" s="100" t="s">
        <v>182</v>
      </c>
      <c r="D20" s="101" t="s">
        <v>166</v>
      </c>
      <c r="E20" s="102" t="s">
        <v>167</v>
      </c>
      <c r="F20" s="99" t="s">
        <v>168</v>
      </c>
      <c r="G20" s="100" t="s">
        <v>23</v>
      </c>
      <c r="H20" s="100">
        <v>8</v>
      </c>
      <c r="I20" s="100">
        <v>8785</v>
      </c>
      <c r="J20" s="103">
        <f>I20*H20</f>
        <v>70280</v>
      </c>
      <c r="K20" s="40" t="s">
        <v>169</v>
      </c>
    </row>
    <row r="21" spans="1:14" x14ac:dyDescent="0.25">
      <c r="I21" s="213" t="s">
        <v>205</v>
      </c>
      <c r="J21" s="258">
        <f>J20+J18+J17</f>
        <v>596569</v>
      </c>
    </row>
    <row r="22" spans="1:14" s="14" customFormat="1" ht="18" customHeight="1" x14ac:dyDescent="0.25">
      <c r="A22" s="104"/>
      <c r="B22" s="301" t="s">
        <v>128</v>
      </c>
      <c r="C22" s="302"/>
      <c r="D22" s="302"/>
      <c r="E22" s="302"/>
      <c r="F22" s="302"/>
      <c r="G22" s="302"/>
      <c r="H22" s="302"/>
      <c r="I22" s="302"/>
      <c r="J22" s="302"/>
      <c r="K22" s="303"/>
      <c r="L22" s="22"/>
      <c r="M22" s="15"/>
      <c r="N22" s="15"/>
    </row>
    <row r="23" spans="1:14" s="14" customFormat="1" ht="409.5" x14ac:dyDescent="0.25">
      <c r="A23" s="100"/>
      <c r="B23" s="100"/>
      <c r="C23" s="100" t="s">
        <v>182</v>
      </c>
      <c r="D23" s="105" t="s">
        <v>129</v>
      </c>
      <c r="E23" s="105" t="s">
        <v>130</v>
      </c>
      <c r="F23" s="100"/>
      <c r="G23" s="100" t="s">
        <v>23</v>
      </c>
      <c r="H23" s="100">
        <v>1</v>
      </c>
      <c r="I23" s="99">
        <v>1027824</v>
      </c>
      <c r="J23" s="99">
        <f>I23</f>
        <v>1027824</v>
      </c>
      <c r="K23" s="40" t="s">
        <v>170</v>
      </c>
      <c r="L23" s="22"/>
      <c r="M23" s="15"/>
      <c r="N23" s="15"/>
    </row>
    <row r="24" spans="1:14" s="193" customFormat="1" ht="53.45" customHeight="1" x14ac:dyDescent="0.25">
      <c r="A24" s="225"/>
      <c r="B24" s="226" t="s">
        <v>174</v>
      </c>
      <c r="C24" s="226"/>
      <c r="D24" s="227"/>
      <c r="E24" s="227"/>
      <c r="F24" s="227"/>
      <c r="G24" s="228"/>
      <c r="H24" s="228"/>
      <c r="I24" s="179" t="s">
        <v>205</v>
      </c>
      <c r="J24" s="232">
        <f>J23</f>
        <v>1027824</v>
      </c>
      <c r="K24" s="229"/>
      <c r="L24" s="192"/>
    </row>
    <row r="25" spans="1:14" s="193" customFormat="1" ht="53.45" customHeight="1" x14ac:dyDescent="0.25">
      <c r="A25" s="225"/>
      <c r="B25" s="230"/>
      <c r="C25" s="230"/>
      <c r="D25" s="231"/>
      <c r="E25" s="231"/>
      <c r="F25" s="231"/>
      <c r="G25" s="228"/>
      <c r="H25" s="228"/>
      <c r="I25" s="233" t="s">
        <v>206</v>
      </c>
      <c r="J25" s="178">
        <f>J24+J21+J15+J7</f>
        <v>2766503</v>
      </c>
      <c r="K25" s="229"/>
      <c r="L25" s="192"/>
    </row>
    <row r="26" spans="1:14" s="15" customFormat="1" ht="29.25" customHeight="1" x14ac:dyDescent="0.25">
      <c r="A26" s="106">
        <v>2</v>
      </c>
      <c r="B26" s="21"/>
      <c r="C26" s="21" t="s">
        <v>28</v>
      </c>
      <c r="D26" s="45"/>
      <c r="E26" s="36" t="s">
        <v>29</v>
      </c>
      <c r="F26" s="21"/>
      <c r="G26" s="107"/>
      <c r="H26" s="108"/>
      <c r="I26" s="109"/>
      <c r="J26" s="110"/>
      <c r="K26" s="23"/>
      <c r="L26" s="14"/>
      <c r="M26" s="14"/>
      <c r="N26" s="14"/>
    </row>
    <row r="27" spans="1:14" s="15" customFormat="1" ht="42" customHeight="1" x14ac:dyDescent="0.35">
      <c r="A27" s="111" t="s">
        <v>73</v>
      </c>
      <c r="B27" s="112"/>
      <c r="C27" s="112"/>
      <c r="D27" s="112"/>
      <c r="E27" s="113" t="s">
        <v>47</v>
      </c>
      <c r="F27" s="112"/>
      <c r="G27" s="114"/>
      <c r="H27" s="70"/>
      <c r="I27" s="71"/>
      <c r="J27" s="72"/>
      <c r="K27" s="25"/>
      <c r="L27" s="14"/>
      <c r="M27" s="14"/>
      <c r="N27" s="14"/>
    </row>
    <row r="28" spans="1:14" s="15" customFormat="1" ht="75" customHeight="1" x14ac:dyDescent="0.35">
      <c r="A28" s="115" t="s">
        <v>74</v>
      </c>
      <c r="B28" s="116"/>
      <c r="C28" s="117" t="s">
        <v>182</v>
      </c>
      <c r="D28" s="243" t="s">
        <v>67</v>
      </c>
      <c r="E28" s="118" t="s">
        <v>69</v>
      </c>
      <c r="F28" s="119" t="s">
        <v>70</v>
      </c>
      <c r="G28" s="84" t="s">
        <v>23</v>
      </c>
      <c r="H28" s="85">
        <v>1</v>
      </c>
      <c r="I28" s="120">
        <v>79000</v>
      </c>
      <c r="J28" s="121">
        <f t="shared" ref="J28" si="3">I28*H28</f>
        <v>79000</v>
      </c>
      <c r="K28" s="28" t="s">
        <v>68</v>
      </c>
      <c r="L28" s="22"/>
    </row>
    <row r="29" spans="1:14" s="15" customFormat="1" ht="98.45" customHeight="1" x14ac:dyDescent="0.35">
      <c r="A29" s="305"/>
      <c r="B29" s="306"/>
      <c r="C29" s="117" t="s">
        <v>182</v>
      </c>
      <c r="D29" s="243" t="s">
        <v>71</v>
      </c>
      <c r="E29" s="199" t="s">
        <v>72</v>
      </c>
      <c r="F29" s="119" t="s">
        <v>71</v>
      </c>
      <c r="G29" s="197" t="s">
        <v>196</v>
      </c>
      <c r="H29" s="198">
        <v>1</v>
      </c>
      <c r="I29" s="120">
        <v>144500</v>
      </c>
      <c r="J29" s="142">
        <f>H29*I29</f>
        <v>144500</v>
      </c>
      <c r="K29" s="25" t="s">
        <v>218</v>
      </c>
      <c r="L29" s="22"/>
    </row>
    <row r="30" spans="1:14" ht="44.25" customHeight="1" x14ac:dyDescent="0.25">
      <c r="I30" s="213" t="s">
        <v>207</v>
      </c>
      <c r="J30" s="214">
        <f>SUM(J28:J29)</f>
        <v>223500</v>
      </c>
    </row>
    <row r="31" spans="1:14" s="15" customFormat="1" ht="42" customHeight="1" x14ac:dyDescent="0.35">
      <c r="A31" s="128" t="s">
        <v>80</v>
      </c>
      <c r="B31" s="129"/>
      <c r="C31" s="130"/>
      <c r="D31" s="130"/>
      <c r="E31" s="131" t="s">
        <v>48</v>
      </c>
      <c r="F31" s="51"/>
      <c r="G31" s="114"/>
      <c r="H31" s="70"/>
      <c r="I31" s="71"/>
      <c r="J31" s="72"/>
      <c r="K31" s="29"/>
      <c r="L31" s="14"/>
      <c r="M31" s="14"/>
      <c r="N31" s="14"/>
    </row>
    <row r="32" spans="1:14" s="14" customFormat="1" ht="156.94999999999999" customHeight="1" x14ac:dyDescent="0.35">
      <c r="A32" s="73" t="s">
        <v>81</v>
      </c>
      <c r="B32" s="132"/>
      <c r="C32" s="133" t="s">
        <v>182</v>
      </c>
      <c r="D32" s="263" t="s">
        <v>37</v>
      </c>
      <c r="E32" s="134" t="s">
        <v>76</v>
      </c>
      <c r="F32" s="63" t="s">
        <v>37</v>
      </c>
      <c r="G32" s="84" t="s">
        <v>23</v>
      </c>
      <c r="H32" s="85">
        <v>1</v>
      </c>
      <c r="I32" s="120">
        <v>23470</v>
      </c>
      <c r="J32" s="121">
        <f t="shared" ref="J32" si="4">I32*H32</f>
        <v>23470</v>
      </c>
      <c r="K32" s="29" t="s">
        <v>36</v>
      </c>
    </row>
    <row r="33" spans="1:17" s="14" customFormat="1" ht="246.6" customHeight="1" x14ac:dyDescent="0.35">
      <c r="A33" s="125" t="s">
        <v>82</v>
      </c>
      <c r="B33" s="132"/>
      <c r="C33" s="133" t="s">
        <v>182</v>
      </c>
      <c r="D33" s="264" t="s">
        <v>39</v>
      </c>
      <c r="E33" s="135" t="s">
        <v>77</v>
      </c>
      <c r="F33" s="139" t="s">
        <v>39</v>
      </c>
      <c r="G33" s="136" t="s">
        <v>23</v>
      </c>
      <c r="H33" s="137">
        <v>1</v>
      </c>
      <c r="I33" s="138">
        <v>46310</v>
      </c>
      <c r="J33" s="142">
        <f>H33*I33</f>
        <v>46310</v>
      </c>
      <c r="K33" s="234" t="s">
        <v>38</v>
      </c>
    </row>
    <row r="34" spans="1:17" s="14" customFormat="1" ht="209.25" x14ac:dyDescent="0.25">
      <c r="A34" s="67" t="s">
        <v>84</v>
      </c>
      <c r="B34" s="116"/>
      <c r="C34" s="117" t="s">
        <v>182</v>
      </c>
      <c r="D34" s="263" t="s">
        <v>42</v>
      </c>
      <c r="E34" s="78" t="s">
        <v>79</v>
      </c>
      <c r="F34" s="78" t="s">
        <v>43</v>
      </c>
      <c r="G34" s="78" t="s">
        <v>23</v>
      </c>
      <c r="H34" s="141">
        <v>1</v>
      </c>
      <c r="I34" s="140">
        <v>26990</v>
      </c>
      <c r="J34" s="121">
        <f>I34*H34</f>
        <v>26990</v>
      </c>
      <c r="K34" s="273" t="s">
        <v>44</v>
      </c>
    </row>
    <row r="35" spans="1:17" x14ac:dyDescent="0.25">
      <c r="I35" s="213" t="s">
        <v>205</v>
      </c>
      <c r="J35" s="214">
        <f>J34+J33+J32</f>
        <v>96770</v>
      </c>
    </row>
    <row r="36" spans="1:17" s="14" customFormat="1" ht="39.950000000000003" customHeight="1" x14ac:dyDescent="0.3">
      <c r="A36" s="144" t="s">
        <v>117</v>
      </c>
      <c r="B36" s="145"/>
      <c r="C36" s="146" t="s">
        <v>28</v>
      </c>
      <c r="D36" s="147"/>
      <c r="E36" s="147" t="s">
        <v>30</v>
      </c>
      <c r="F36" s="147"/>
      <c r="G36" s="147"/>
      <c r="H36" s="148"/>
      <c r="I36" s="149"/>
      <c r="J36" s="150"/>
      <c r="K36" s="30"/>
      <c r="L36" s="22"/>
      <c r="M36" s="15"/>
      <c r="N36" s="15"/>
      <c r="O36" s="15"/>
      <c r="P36" s="15"/>
      <c r="Q36" s="15"/>
    </row>
    <row r="37" spans="1:17" s="15" customFormat="1" ht="31.5" customHeight="1" x14ac:dyDescent="0.25">
      <c r="A37" s="151" t="s">
        <v>32</v>
      </c>
      <c r="B37" s="298" t="s">
        <v>131</v>
      </c>
      <c r="C37" s="299"/>
      <c r="D37" s="299"/>
      <c r="E37" s="299"/>
      <c r="F37" s="299"/>
      <c r="G37" s="299"/>
      <c r="H37" s="299"/>
      <c r="I37" s="299"/>
      <c r="J37" s="299"/>
      <c r="K37" s="300"/>
      <c r="L37" s="22"/>
    </row>
    <row r="38" spans="1:17" s="15" customFormat="1" ht="82.5" customHeight="1" x14ac:dyDescent="0.4">
      <c r="A38" s="122" t="s">
        <v>118</v>
      </c>
      <c r="B38" s="116"/>
      <c r="C38" s="118"/>
      <c r="D38" s="204" t="s">
        <v>102</v>
      </c>
      <c r="E38" s="275" t="s">
        <v>219</v>
      </c>
      <c r="F38" s="118" t="s">
        <v>102</v>
      </c>
      <c r="G38" s="58" t="s">
        <v>23</v>
      </c>
      <c r="H38" s="152">
        <v>1</v>
      </c>
      <c r="I38" s="153">
        <v>500000</v>
      </c>
      <c r="J38" s="153">
        <f>I38</f>
        <v>500000</v>
      </c>
      <c r="K38" s="274" t="s">
        <v>179</v>
      </c>
      <c r="L38" s="22"/>
    </row>
    <row r="39" spans="1:17" s="14" customFormat="1" ht="302.25" x14ac:dyDescent="0.25">
      <c r="A39" s="122" t="s">
        <v>119</v>
      </c>
      <c r="B39" s="116"/>
      <c r="C39" s="118"/>
      <c r="D39" s="204" t="s">
        <v>103</v>
      </c>
      <c r="E39" s="275" t="s">
        <v>220</v>
      </c>
      <c r="F39" s="118" t="s">
        <v>104</v>
      </c>
      <c r="G39" s="58" t="s">
        <v>23</v>
      </c>
      <c r="H39" s="152">
        <v>1</v>
      </c>
      <c r="I39" s="153">
        <v>34510</v>
      </c>
      <c r="J39" s="153">
        <f>I39</f>
        <v>34510</v>
      </c>
      <c r="K39" s="38" t="s">
        <v>180</v>
      </c>
      <c r="L39" s="24"/>
      <c r="M39" s="20"/>
      <c r="N39" s="20"/>
      <c r="O39" s="15"/>
      <c r="P39" s="15"/>
      <c r="Q39" s="15"/>
    </row>
    <row r="40" spans="1:17" s="14" customFormat="1" ht="239.25" customHeight="1" x14ac:dyDescent="0.4">
      <c r="A40" s="122" t="s">
        <v>120</v>
      </c>
      <c r="B40" s="116"/>
      <c r="C40" s="118"/>
      <c r="D40" s="204" t="s">
        <v>105</v>
      </c>
      <c r="E40" s="275" t="s">
        <v>221</v>
      </c>
      <c r="F40" s="118" t="s">
        <v>105</v>
      </c>
      <c r="G40" s="58" t="s">
        <v>23</v>
      </c>
      <c r="H40" s="152">
        <v>1</v>
      </c>
      <c r="I40" s="153">
        <v>41490</v>
      </c>
      <c r="J40" s="153">
        <f>I40</f>
        <v>41490</v>
      </c>
      <c r="K40" s="274" t="s">
        <v>181</v>
      </c>
      <c r="L40" s="22"/>
      <c r="M40" s="15"/>
      <c r="N40" s="15"/>
      <c r="O40" s="15"/>
      <c r="P40" s="15"/>
      <c r="Q40" s="15"/>
    </row>
    <row r="41" spans="1:17" s="14" customFormat="1" ht="52.5" x14ac:dyDescent="0.4">
      <c r="A41" s="122" t="s">
        <v>121</v>
      </c>
      <c r="B41" s="116"/>
      <c r="C41" s="118"/>
      <c r="D41" s="204" t="s">
        <v>106</v>
      </c>
      <c r="E41" s="118" t="s">
        <v>107</v>
      </c>
      <c r="F41" s="118" t="s">
        <v>108</v>
      </c>
      <c r="G41" s="58" t="s">
        <v>23</v>
      </c>
      <c r="H41" s="152">
        <v>2</v>
      </c>
      <c r="I41" s="153">
        <v>6980</v>
      </c>
      <c r="J41" s="153">
        <f>I41*H41</f>
        <v>13960</v>
      </c>
      <c r="K41" s="274" t="s">
        <v>181</v>
      </c>
      <c r="L41" s="22"/>
      <c r="M41" s="15"/>
      <c r="N41" s="15"/>
      <c r="O41" s="15"/>
      <c r="P41" s="15"/>
      <c r="Q41" s="15"/>
    </row>
    <row r="42" spans="1:17" s="15" customFormat="1" ht="87.95" customHeight="1" x14ac:dyDescent="0.4">
      <c r="A42" s="122" t="s">
        <v>122</v>
      </c>
      <c r="B42" s="116"/>
      <c r="C42" s="118"/>
      <c r="D42" s="204" t="s">
        <v>109</v>
      </c>
      <c r="E42" s="118" t="s">
        <v>110</v>
      </c>
      <c r="F42" s="118" t="s">
        <v>111</v>
      </c>
      <c r="G42" s="58" t="s">
        <v>23</v>
      </c>
      <c r="H42" s="152">
        <v>1</v>
      </c>
      <c r="I42" s="153">
        <v>25446</v>
      </c>
      <c r="J42" s="153">
        <f>I42</f>
        <v>25446</v>
      </c>
      <c r="K42" s="274" t="s">
        <v>181</v>
      </c>
      <c r="L42" s="22"/>
      <c r="O42" s="20"/>
      <c r="P42" s="20"/>
      <c r="Q42" s="20"/>
    </row>
    <row r="43" spans="1:17" s="15" customFormat="1" ht="81.95" customHeight="1" x14ac:dyDescent="0.4">
      <c r="A43" s="122" t="s">
        <v>123</v>
      </c>
      <c r="B43" s="116"/>
      <c r="C43" s="118"/>
      <c r="D43" s="204" t="s">
        <v>112</v>
      </c>
      <c r="E43" s="118" t="s">
        <v>113</v>
      </c>
      <c r="F43" s="118" t="s">
        <v>112</v>
      </c>
      <c r="G43" s="58" t="s">
        <v>23</v>
      </c>
      <c r="H43" s="152">
        <v>1</v>
      </c>
      <c r="I43" s="153">
        <v>24400</v>
      </c>
      <c r="J43" s="153">
        <f>I43</f>
        <v>24400</v>
      </c>
      <c r="K43" s="274" t="s">
        <v>181</v>
      </c>
      <c r="L43" s="22"/>
    </row>
    <row r="44" spans="1:17" s="15" customFormat="1" ht="64.5" customHeight="1" x14ac:dyDescent="0.4">
      <c r="A44" s="122"/>
      <c r="B44" s="116"/>
      <c r="C44" s="118"/>
      <c r="D44" s="204" t="s">
        <v>114</v>
      </c>
      <c r="E44" s="118" t="s">
        <v>115</v>
      </c>
      <c r="F44" s="118" t="s">
        <v>114</v>
      </c>
      <c r="G44" s="58" t="s">
        <v>23</v>
      </c>
      <c r="H44" s="152">
        <v>1</v>
      </c>
      <c r="I44" s="153">
        <v>31000</v>
      </c>
      <c r="J44" s="153">
        <f>I44</f>
        <v>31000</v>
      </c>
      <c r="K44" s="274" t="s">
        <v>181</v>
      </c>
      <c r="L44" s="22"/>
    </row>
    <row r="45" spans="1:17" s="15" customFormat="1" ht="306.75" customHeight="1" x14ac:dyDescent="0.25">
      <c r="A45" s="122"/>
      <c r="B45" s="116"/>
      <c r="C45" s="190"/>
      <c r="D45" s="204" t="s">
        <v>116</v>
      </c>
      <c r="E45" s="275" t="s">
        <v>223</v>
      </c>
      <c r="F45" s="275" t="s">
        <v>116</v>
      </c>
      <c r="G45" s="122" t="s">
        <v>23</v>
      </c>
      <c r="H45" s="276">
        <v>1</v>
      </c>
      <c r="I45" s="277">
        <v>7900</v>
      </c>
      <c r="J45" s="277">
        <f>I45</f>
        <v>7900</v>
      </c>
      <c r="K45" s="278" t="s">
        <v>222</v>
      </c>
      <c r="L45" s="22"/>
    </row>
    <row r="46" spans="1:17" x14ac:dyDescent="0.25">
      <c r="I46" s="213" t="s">
        <v>205</v>
      </c>
      <c r="J46" s="214">
        <f>SUM(J38:J45)</f>
        <v>678706</v>
      </c>
    </row>
    <row r="47" spans="1:17" s="15" customFormat="1" x14ac:dyDescent="0.3">
      <c r="A47" s="144" t="s">
        <v>33</v>
      </c>
      <c r="B47" s="292" t="s">
        <v>31</v>
      </c>
      <c r="C47" s="293"/>
      <c r="D47" s="293"/>
      <c r="E47" s="294"/>
      <c r="F47" s="154"/>
      <c r="G47" s="155"/>
      <c r="H47" s="156"/>
      <c r="I47" s="157"/>
      <c r="J47" s="157"/>
      <c r="K47" s="32"/>
      <c r="L47" s="22"/>
    </row>
    <row r="48" spans="1:17" s="15" customFormat="1" ht="290.45" customHeight="1" x14ac:dyDescent="0.25">
      <c r="A48" s="122"/>
      <c r="B48" s="158"/>
      <c r="C48" s="118"/>
      <c r="D48" s="265" t="s">
        <v>198</v>
      </c>
      <c r="E48" s="118" t="s">
        <v>200</v>
      </c>
      <c r="F48" s="118"/>
      <c r="G48" s="58" t="s">
        <v>23</v>
      </c>
      <c r="H48" s="152">
        <v>1</v>
      </c>
      <c r="I48" s="153">
        <v>295000</v>
      </c>
      <c r="J48" s="153">
        <f>I48</f>
        <v>295000</v>
      </c>
      <c r="K48" s="185" t="s">
        <v>199</v>
      </c>
      <c r="L48" s="22"/>
    </row>
    <row r="49" spans="1:17" x14ac:dyDescent="0.25">
      <c r="I49" s="267" t="s">
        <v>205</v>
      </c>
      <c r="J49" s="268">
        <f>SUM(J48:J48)</f>
        <v>295000</v>
      </c>
    </row>
    <row r="50" spans="1:17" s="15" customFormat="1" ht="22.5" x14ac:dyDescent="0.25">
      <c r="A50" s="143" t="s">
        <v>34</v>
      </c>
      <c r="B50" s="311" t="s">
        <v>94</v>
      </c>
      <c r="C50" s="311"/>
      <c r="D50" s="311"/>
      <c r="E50" s="311"/>
      <c r="F50" s="311"/>
      <c r="G50" s="311"/>
      <c r="H50" s="311"/>
      <c r="I50" s="311"/>
      <c r="J50" s="311"/>
      <c r="K50" s="311"/>
      <c r="L50" s="22"/>
    </row>
    <row r="51" spans="1:17" s="15" customFormat="1" ht="22.5" x14ac:dyDescent="0.25">
      <c r="A51" s="143"/>
      <c r="B51" s="194"/>
      <c r="C51" s="194"/>
      <c r="D51" s="194"/>
      <c r="E51" s="194"/>
      <c r="F51" s="194"/>
      <c r="G51" s="194"/>
      <c r="H51" s="194"/>
      <c r="I51" s="194"/>
      <c r="J51" s="194"/>
      <c r="K51" s="194"/>
      <c r="L51" s="22"/>
    </row>
    <row r="52" spans="1:17" s="15" customFormat="1" ht="75" customHeight="1" x14ac:dyDescent="0.35">
      <c r="A52" s="195" t="s">
        <v>126</v>
      </c>
      <c r="B52" s="116"/>
      <c r="C52" s="117" t="s">
        <v>182</v>
      </c>
      <c r="D52" s="263" t="s">
        <v>90</v>
      </c>
      <c r="E52" s="190" t="s">
        <v>91</v>
      </c>
      <c r="F52" s="187" t="s">
        <v>90</v>
      </c>
      <c r="G52" s="188" t="s">
        <v>23</v>
      </c>
      <c r="H52" s="189">
        <v>1</v>
      </c>
      <c r="I52" s="126">
        <v>678500</v>
      </c>
      <c r="J52" s="121">
        <f>I52*H52</f>
        <v>678500</v>
      </c>
      <c r="K52" s="186" t="s">
        <v>45</v>
      </c>
      <c r="L52" s="22"/>
      <c r="O52" s="14"/>
      <c r="P52" s="14"/>
      <c r="Q52" s="14"/>
    </row>
    <row r="53" spans="1:17" s="15" customFormat="1" ht="144.94999999999999" customHeight="1" x14ac:dyDescent="0.25">
      <c r="A53" s="312" t="s">
        <v>127</v>
      </c>
      <c r="B53" s="320"/>
      <c r="C53" s="319" t="s">
        <v>182</v>
      </c>
      <c r="D53" s="318" t="s">
        <v>95</v>
      </c>
      <c r="E53" s="317" t="s">
        <v>96</v>
      </c>
      <c r="F53" s="314" t="s">
        <v>97</v>
      </c>
      <c r="G53" s="315" t="s">
        <v>23</v>
      </c>
      <c r="H53" s="316">
        <v>1</v>
      </c>
      <c r="I53" s="316">
        <v>433000</v>
      </c>
      <c r="J53" s="316">
        <v>433000</v>
      </c>
      <c r="K53" s="313" t="s">
        <v>98</v>
      </c>
      <c r="L53" s="22"/>
      <c r="O53" s="14"/>
      <c r="P53" s="14"/>
      <c r="Q53" s="14"/>
    </row>
    <row r="54" spans="1:17" s="15" customFormat="1" ht="92.45" customHeight="1" x14ac:dyDescent="0.25">
      <c r="A54" s="312"/>
      <c r="B54" s="320"/>
      <c r="C54" s="319"/>
      <c r="D54" s="318"/>
      <c r="E54" s="317"/>
      <c r="F54" s="314"/>
      <c r="G54" s="315"/>
      <c r="H54" s="316"/>
      <c r="I54" s="316"/>
      <c r="J54" s="316"/>
      <c r="K54" s="313"/>
      <c r="L54" s="22"/>
    </row>
    <row r="55" spans="1:17" s="15" customFormat="1" x14ac:dyDescent="0.25">
      <c r="A55" s="127"/>
      <c r="B55" s="159"/>
      <c r="C55" s="159"/>
      <c r="D55" s="159"/>
      <c r="E55" s="159"/>
      <c r="F55" s="159"/>
      <c r="G55" s="159"/>
      <c r="H55" s="160"/>
      <c r="I55" s="159" t="s">
        <v>207</v>
      </c>
      <c r="J55" s="180">
        <f>J53+J52</f>
        <v>1111500</v>
      </c>
      <c r="K55" s="31"/>
      <c r="L55" s="22"/>
    </row>
    <row r="56" spans="1:17" s="15" customFormat="1" x14ac:dyDescent="0.25">
      <c r="A56" s="181"/>
      <c r="B56" s="182"/>
      <c r="C56" s="182"/>
      <c r="D56" s="182"/>
      <c r="E56" s="182"/>
      <c r="F56" s="182"/>
      <c r="G56" s="182"/>
      <c r="H56" s="183"/>
      <c r="I56" s="159" t="s">
        <v>234</v>
      </c>
      <c r="J56" s="180">
        <f>J55+J49+J46</f>
        <v>2085206</v>
      </c>
      <c r="K56" s="184"/>
      <c r="L56" s="22"/>
    </row>
    <row r="57" spans="1:17" s="15" customFormat="1" x14ac:dyDescent="0.25">
      <c r="A57" s="181"/>
      <c r="B57" s="182"/>
      <c r="C57" s="182"/>
      <c r="D57" s="182"/>
      <c r="E57" s="182"/>
      <c r="F57" s="182"/>
      <c r="G57" s="182"/>
      <c r="H57" s="183"/>
      <c r="I57" s="307" t="s">
        <v>208</v>
      </c>
      <c r="J57" s="304">
        <f>J30+J35</f>
        <v>320270</v>
      </c>
      <c r="K57" s="184"/>
      <c r="L57" s="22"/>
    </row>
    <row r="58" spans="1:17" s="15" customFormat="1" x14ac:dyDescent="0.25">
      <c r="A58" s="181"/>
      <c r="B58" s="182"/>
      <c r="C58" s="182"/>
      <c r="D58" s="182"/>
      <c r="E58" s="182"/>
      <c r="F58" s="182"/>
      <c r="G58" s="182"/>
      <c r="H58" s="183"/>
      <c r="I58" s="307"/>
      <c r="J58" s="304"/>
      <c r="K58" s="184"/>
      <c r="L58" s="22"/>
    </row>
    <row r="59" spans="1:17" s="257" customFormat="1" ht="36" customHeight="1" x14ac:dyDescent="0.35">
      <c r="A59" s="207"/>
      <c r="B59" s="248"/>
      <c r="C59" s="248"/>
      <c r="D59" s="249"/>
      <c r="E59" s="250" t="s">
        <v>211</v>
      </c>
      <c r="F59" s="251"/>
      <c r="G59" s="252"/>
      <c r="H59" s="253"/>
      <c r="I59" s="254"/>
      <c r="J59" s="255"/>
      <c r="K59" s="256"/>
    </row>
    <row r="60" spans="1:17" s="14" customFormat="1" ht="408.6" customHeight="1" x14ac:dyDescent="0.25">
      <c r="A60" s="34"/>
      <c r="B60" s="55"/>
      <c r="C60" s="55" t="s">
        <v>182</v>
      </c>
      <c r="D60" s="242" t="s">
        <v>190</v>
      </c>
      <c r="E60" s="83" t="s">
        <v>191</v>
      </c>
      <c r="F60" s="56" t="s">
        <v>163</v>
      </c>
      <c r="G60" s="84" t="s">
        <v>23</v>
      </c>
      <c r="H60" s="85">
        <v>10</v>
      </c>
      <c r="I60" s="86">
        <v>19790</v>
      </c>
      <c r="J60" s="61">
        <f>I60*H60</f>
        <v>197900</v>
      </c>
      <c r="K60" s="26" t="s">
        <v>201</v>
      </c>
    </row>
    <row r="61" spans="1:17" s="241" customFormat="1" ht="409.6" customHeight="1" x14ac:dyDescent="0.25">
      <c r="A61" s="34"/>
      <c r="B61" s="235"/>
      <c r="C61" s="235"/>
      <c r="D61" s="266" t="s">
        <v>216</v>
      </c>
      <c r="E61" s="260" t="s">
        <v>217</v>
      </c>
      <c r="F61" s="102" t="s">
        <v>215</v>
      </c>
      <c r="G61" s="125" t="s">
        <v>23</v>
      </c>
      <c r="H61" s="261">
        <v>1</v>
      </c>
      <c r="I61" s="262">
        <v>66400</v>
      </c>
      <c r="J61" s="240">
        <f>I61*H61</f>
        <v>66400</v>
      </c>
      <c r="K61" s="40" t="s">
        <v>170</v>
      </c>
    </row>
    <row r="62" spans="1:17" s="14" customFormat="1" ht="57.75" customHeight="1" x14ac:dyDescent="0.25">
      <c r="A62" s="34"/>
      <c r="B62" s="55"/>
      <c r="C62" s="55" t="s">
        <v>182</v>
      </c>
      <c r="D62" s="242" t="s">
        <v>189</v>
      </c>
      <c r="E62" s="83" t="s">
        <v>195</v>
      </c>
      <c r="F62" s="56" t="s">
        <v>193</v>
      </c>
      <c r="G62" s="84" t="s">
        <v>23</v>
      </c>
      <c r="H62" s="85">
        <v>13</v>
      </c>
      <c r="I62" s="86">
        <v>64999</v>
      </c>
      <c r="J62" s="61">
        <f>I62*H62</f>
        <v>844987</v>
      </c>
      <c r="K62" s="26" t="s">
        <v>194</v>
      </c>
    </row>
    <row r="63" spans="1:17" s="14" customFormat="1" ht="239.25" customHeight="1" x14ac:dyDescent="0.25">
      <c r="A63" s="34"/>
      <c r="B63" s="55"/>
      <c r="C63" s="55"/>
      <c r="D63" s="242" t="s">
        <v>93</v>
      </c>
      <c r="E63" s="260" t="s">
        <v>224</v>
      </c>
      <c r="F63" s="56" t="s">
        <v>172</v>
      </c>
      <c r="G63" s="84" t="s">
        <v>196</v>
      </c>
      <c r="H63" s="85">
        <v>2</v>
      </c>
      <c r="I63" s="86">
        <v>222480</v>
      </c>
      <c r="J63" s="61">
        <f>H63*I63</f>
        <v>444960</v>
      </c>
      <c r="K63" s="26" t="s">
        <v>173</v>
      </c>
    </row>
    <row r="64" spans="1:17" s="14" customFormat="1" ht="49.5" customHeight="1" x14ac:dyDescent="0.25">
      <c r="A64" s="122" t="s">
        <v>75</v>
      </c>
      <c r="B64" s="123"/>
      <c r="C64" s="117" t="s">
        <v>182</v>
      </c>
      <c r="D64" s="243" t="s">
        <v>178</v>
      </c>
      <c r="E64" s="279" t="s">
        <v>225</v>
      </c>
      <c r="F64" s="78" t="s">
        <v>197</v>
      </c>
      <c r="G64" s="84" t="s">
        <v>23</v>
      </c>
      <c r="H64" s="85">
        <v>8</v>
      </c>
      <c r="I64" s="120">
        <v>35999</v>
      </c>
      <c r="J64" s="121">
        <f>H64*I64</f>
        <v>287992</v>
      </c>
      <c r="K64" s="186" t="s">
        <v>192</v>
      </c>
    </row>
    <row r="65" spans="1:146" s="14" customFormat="1" ht="108.75" customHeight="1" x14ac:dyDescent="0.35">
      <c r="A65" s="191"/>
      <c r="B65" s="208"/>
      <c r="C65" s="209"/>
      <c r="D65" s="210"/>
      <c r="E65" s="124"/>
      <c r="F65" s="211"/>
      <c r="G65" s="200"/>
      <c r="H65" s="201"/>
      <c r="I65" s="259" t="s">
        <v>209</v>
      </c>
      <c r="J65" s="215">
        <f>SUM(J60:J64)</f>
        <v>1842239</v>
      </c>
      <c r="K65" s="212"/>
    </row>
    <row r="66" spans="1:146" s="14" customFormat="1" ht="36.6" customHeight="1" x14ac:dyDescent="0.25">
      <c r="A66" s="308" t="s">
        <v>35</v>
      </c>
      <c r="B66" s="309"/>
      <c r="C66" s="309"/>
      <c r="D66" s="309"/>
      <c r="E66" s="309"/>
      <c r="F66" s="309"/>
      <c r="G66" s="309"/>
      <c r="H66" s="309"/>
      <c r="I66" s="309"/>
      <c r="J66" s="309"/>
      <c r="K66" s="310"/>
    </row>
    <row r="67" spans="1:146" s="15" customFormat="1" ht="241.5" customHeight="1" x14ac:dyDescent="0.35">
      <c r="A67" s="161" t="s">
        <v>124</v>
      </c>
      <c r="B67" s="162"/>
      <c r="C67" s="163" t="s">
        <v>182</v>
      </c>
      <c r="D67" s="203" t="s">
        <v>175</v>
      </c>
      <c r="E67" s="163" t="s">
        <v>188</v>
      </c>
      <c r="F67" s="163" t="s">
        <v>227</v>
      </c>
      <c r="G67" s="164" t="s">
        <v>23</v>
      </c>
      <c r="H67" s="165">
        <v>24</v>
      </c>
      <c r="I67" s="166">
        <v>3916</v>
      </c>
      <c r="J67" s="166">
        <f>H67*I67</f>
        <v>93984</v>
      </c>
      <c r="K67" s="42" t="s">
        <v>230</v>
      </c>
      <c r="L67" s="22"/>
    </row>
    <row r="68" spans="1:146" s="15" customFormat="1" ht="77.25" customHeight="1" x14ac:dyDescent="0.25">
      <c r="A68" s="58" t="s">
        <v>125</v>
      </c>
      <c r="B68" s="116"/>
      <c r="C68" s="118" t="s">
        <v>182</v>
      </c>
      <c r="D68" s="204" t="s">
        <v>176</v>
      </c>
      <c r="E68" s="118" t="s">
        <v>228</v>
      </c>
      <c r="F68" s="118" t="s">
        <v>227</v>
      </c>
      <c r="G68" s="58" t="s">
        <v>23</v>
      </c>
      <c r="H68" s="152">
        <v>32</v>
      </c>
      <c r="I68" s="153">
        <v>3718</v>
      </c>
      <c r="J68" s="153">
        <f>H68*I68</f>
        <v>118976</v>
      </c>
      <c r="K68" s="196" t="s">
        <v>229</v>
      </c>
      <c r="L68" s="22"/>
    </row>
    <row r="69" spans="1:146" s="15" customFormat="1" ht="328.5" customHeight="1" x14ac:dyDescent="0.35">
      <c r="A69" s="167"/>
      <c r="B69" s="168"/>
      <c r="C69" s="118" t="s">
        <v>182</v>
      </c>
      <c r="D69" s="205" t="s">
        <v>185</v>
      </c>
      <c r="E69" s="118" t="s">
        <v>231</v>
      </c>
      <c r="F69" s="118" t="s">
        <v>226</v>
      </c>
      <c r="G69" s="169" t="s">
        <v>23</v>
      </c>
      <c r="H69" s="152">
        <v>8</v>
      </c>
      <c r="I69" s="153">
        <v>4366</v>
      </c>
      <c r="J69" s="153">
        <f>I69*H69</f>
        <v>34928</v>
      </c>
      <c r="K69" s="25" t="s">
        <v>232</v>
      </c>
      <c r="L69" s="22"/>
    </row>
    <row r="70" spans="1:146" s="15" customFormat="1" ht="45" customHeight="1" x14ac:dyDescent="0.35">
      <c r="A70" s="167"/>
      <c r="B70" s="168"/>
      <c r="C70" s="118" t="s">
        <v>182</v>
      </c>
      <c r="D70" s="205" t="s">
        <v>186</v>
      </c>
      <c r="E70" s="118" t="s">
        <v>177</v>
      </c>
      <c r="F70" s="118" t="s">
        <v>187</v>
      </c>
      <c r="G70" s="169" t="s">
        <v>23</v>
      </c>
      <c r="H70" s="152">
        <v>13</v>
      </c>
      <c r="I70" s="153">
        <v>5397</v>
      </c>
      <c r="J70" s="153">
        <f>I70*H70</f>
        <v>70161</v>
      </c>
      <c r="K70" s="41" t="s">
        <v>233</v>
      </c>
      <c r="L70" s="22"/>
    </row>
    <row r="71" spans="1:146" s="14" customFormat="1" ht="110.45" customHeight="1" x14ac:dyDescent="0.35">
      <c r="A71" s="125" t="s">
        <v>83</v>
      </c>
      <c r="B71" s="116"/>
      <c r="C71" s="133" t="s">
        <v>182</v>
      </c>
      <c r="D71" s="206" t="s">
        <v>78</v>
      </c>
      <c r="E71" s="135" t="s">
        <v>85</v>
      </c>
      <c r="F71" s="202" t="s">
        <v>40</v>
      </c>
      <c r="G71" s="136" t="s">
        <v>23</v>
      </c>
      <c r="H71" s="137">
        <v>4</v>
      </c>
      <c r="I71" s="138">
        <v>7200</v>
      </c>
      <c r="J71" s="142">
        <f>I71*H71</f>
        <v>28800</v>
      </c>
      <c r="K71" s="33" t="s">
        <v>41</v>
      </c>
    </row>
    <row r="72" spans="1:146" s="241" customFormat="1" ht="55.5" customHeight="1" x14ac:dyDescent="0.35">
      <c r="A72" s="235" t="s">
        <v>53</v>
      </c>
      <c r="B72" s="100"/>
      <c r="C72" s="100" t="s">
        <v>182</v>
      </c>
      <c r="D72" s="236" t="s">
        <v>27</v>
      </c>
      <c r="E72" s="102" t="s">
        <v>146</v>
      </c>
      <c r="F72" s="237" t="s">
        <v>145</v>
      </c>
      <c r="G72" s="122" t="s">
        <v>23</v>
      </c>
      <c r="H72" s="238">
        <v>6</v>
      </c>
      <c r="I72" s="239">
        <v>14208</v>
      </c>
      <c r="J72" s="240">
        <f>H72*I72</f>
        <v>85248</v>
      </c>
      <c r="K72" s="40" t="s">
        <v>203</v>
      </c>
    </row>
    <row r="73" spans="1:146" s="27" customFormat="1" ht="49.5" customHeight="1" x14ac:dyDescent="0.25">
      <c r="A73" s="170"/>
      <c r="B73" s="170"/>
      <c r="C73" s="171"/>
      <c r="D73" s="171"/>
      <c r="E73" s="171"/>
      <c r="F73" s="171"/>
      <c r="G73" s="171"/>
      <c r="H73" s="172"/>
      <c r="I73" s="213" t="s">
        <v>204</v>
      </c>
      <c r="J73" s="214">
        <f>SUM(J67:J72)</f>
        <v>432097</v>
      </c>
      <c r="K73" s="15"/>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192"/>
      <c r="DQ73" s="192"/>
      <c r="DR73" s="192"/>
      <c r="DS73" s="192"/>
      <c r="DT73" s="192"/>
      <c r="DU73" s="192"/>
      <c r="DV73" s="192"/>
      <c r="DW73" s="192"/>
      <c r="DX73" s="192"/>
      <c r="DY73" s="192"/>
      <c r="DZ73" s="192"/>
      <c r="EA73" s="192"/>
      <c r="EB73" s="192"/>
      <c r="EC73" s="192"/>
      <c r="ED73" s="192"/>
      <c r="EE73" s="192"/>
      <c r="EF73" s="192"/>
      <c r="EG73" s="192"/>
      <c r="EH73" s="192"/>
      <c r="EI73" s="192"/>
      <c r="EJ73" s="192"/>
      <c r="EK73" s="192"/>
      <c r="EL73" s="192"/>
      <c r="EM73" s="192"/>
      <c r="EN73" s="192"/>
      <c r="EO73" s="192"/>
      <c r="EP73" s="244"/>
    </row>
    <row r="74" spans="1:146" s="27" customFormat="1" x14ac:dyDescent="0.25">
      <c r="A74" s="170"/>
      <c r="B74" s="171"/>
      <c r="C74" s="171"/>
      <c r="D74" s="171"/>
      <c r="E74" s="171"/>
      <c r="F74" s="171"/>
      <c r="G74" s="171"/>
      <c r="H74" s="172"/>
      <c r="I74" s="171"/>
      <c r="J74" s="171"/>
      <c r="K74" s="15"/>
      <c r="L74" s="245"/>
      <c r="M74" s="245"/>
      <c r="N74" s="245"/>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192"/>
      <c r="DJ74" s="192"/>
      <c r="DK74" s="192"/>
      <c r="DL74" s="192"/>
      <c r="DM74" s="192"/>
      <c r="DN74" s="192"/>
      <c r="DO74" s="192"/>
      <c r="DP74" s="192"/>
      <c r="DQ74" s="192"/>
      <c r="DR74" s="192"/>
      <c r="DS74" s="192"/>
      <c r="DT74" s="192"/>
      <c r="DU74" s="192"/>
      <c r="DV74" s="192"/>
      <c r="DW74" s="192"/>
      <c r="DX74" s="192"/>
      <c r="DY74" s="192"/>
      <c r="DZ74" s="192"/>
      <c r="EA74" s="192"/>
      <c r="EB74" s="192"/>
      <c r="EC74" s="192"/>
      <c r="ED74" s="192"/>
      <c r="EE74" s="192"/>
      <c r="EF74" s="192"/>
      <c r="EG74" s="192"/>
      <c r="EH74" s="192"/>
      <c r="EI74" s="192"/>
      <c r="EJ74" s="192"/>
      <c r="EK74" s="192"/>
      <c r="EL74" s="192"/>
      <c r="EM74" s="192"/>
      <c r="EN74" s="192"/>
      <c r="EO74" s="192"/>
      <c r="EP74" s="244"/>
    </row>
    <row r="75" spans="1:146" s="22" customFormat="1" x14ac:dyDescent="0.25">
      <c r="A75" s="170"/>
      <c r="B75" s="171"/>
      <c r="C75" s="171"/>
      <c r="D75" s="171"/>
      <c r="E75" s="171"/>
      <c r="F75" s="171"/>
      <c r="G75" s="171"/>
      <c r="H75" s="172"/>
      <c r="I75" s="171"/>
      <c r="J75" s="171"/>
      <c r="K75" s="15"/>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2"/>
      <c r="EN75" s="192"/>
      <c r="EO75" s="192"/>
    </row>
    <row r="76" spans="1:146" s="15" customFormat="1" ht="67.5" customHeight="1" x14ac:dyDescent="0.25">
      <c r="A76" s="170"/>
      <c r="B76" s="171"/>
      <c r="C76" s="171"/>
      <c r="D76" s="171"/>
      <c r="E76" s="171"/>
      <c r="F76" s="171"/>
      <c r="G76" s="171"/>
      <c r="H76" s="172"/>
      <c r="I76" s="246" t="s">
        <v>210</v>
      </c>
      <c r="J76" s="247">
        <f>J73+J65+J57+J25+J56</f>
        <v>7446315</v>
      </c>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c r="DZ76" s="192"/>
      <c r="EA76" s="192"/>
      <c r="EB76" s="192"/>
      <c r="EC76" s="192"/>
      <c r="ED76" s="192"/>
      <c r="EE76" s="192"/>
      <c r="EF76" s="192"/>
      <c r="EG76" s="192"/>
      <c r="EH76" s="192"/>
      <c r="EI76" s="192"/>
      <c r="EJ76" s="192"/>
      <c r="EK76" s="192"/>
      <c r="EL76" s="192"/>
      <c r="EM76" s="192"/>
      <c r="EN76" s="192"/>
      <c r="EO76" s="192"/>
    </row>
    <row r="77" spans="1:146" s="15" customFormat="1" ht="66" customHeight="1" x14ac:dyDescent="0.25">
      <c r="A77" s="171"/>
      <c r="B77" s="171"/>
      <c r="C77" s="171"/>
      <c r="D77" s="171"/>
      <c r="E77" s="171"/>
      <c r="F77" s="171"/>
      <c r="G77" s="171"/>
      <c r="H77" s="172"/>
      <c r="I77" s="171"/>
      <c r="J77" s="171"/>
      <c r="K77" s="9"/>
      <c r="L77" s="192"/>
      <c r="M77" s="192"/>
      <c r="N77" s="192"/>
      <c r="O77" s="245"/>
      <c r="P77" s="245"/>
      <c r="Q77" s="245"/>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2"/>
      <c r="DE77" s="192"/>
      <c r="DF77" s="192"/>
      <c r="DG77" s="192"/>
      <c r="DH77" s="192"/>
      <c r="DI77" s="192"/>
      <c r="DJ77" s="192"/>
      <c r="DK77" s="192"/>
      <c r="DL77" s="192"/>
      <c r="DM77" s="192"/>
      <c r="DN77" s="192"/>
      <c r="DO77" s="192"/>
      <c r="DP77" s="192"/>
      <c r="DQ77" s="192"/>
      <c r="DR77" s="192"/>
      <c r="DS77" s="192"/>
      <c r="DT77" s="192"/>
      <c r="DU77" s="192"/>
      <c r="DV77" s="192"/>
      <c r="DW77" s="192"/>
      <c r="DX77" s="192"/>
      <c r="DY77" s="192"/>
      <c r="DZ77" s="192"/>
      <c r="EA77" s="192"/>
      <c r="EB77" s="192"/>
      <c r="EC77" s="192"/>
      <c r="ED77" s="192"/>
      <c r="EE77" s="192"/>
      <c r="EF77" s="192"/>
      <c r="EG77" s="192"/>
      <c r="EH77" s="192"/>
      <c r="EI77" s="192"/>
      <c r="EJ77" s="192"/>
      <c r="EK77" s="192"/>
      <c r="EL77" s="192"/>
      <c r="EM77" s="192"/>
      <c r="EN77" s="192"/>
      <c r="EO77" s="192"/>
    </row>
    <row r="78" spans="1:146" s="15" customFormat="1" x14ac:dyDescent="0.25">
      <c r="A78" s="171"/>
      <c r="B78" s="171"/>
      <c r="C78" s="171"/>
      <c r="D78" s="171"/>
      <c r="E78" s="171"/>
      <c r="F78" s="171"/>
      <c r="G78" s="171"/>
      <c r="H78" s="172"/>
      <c r="I78" s="171"/>
      <c r="J78" s="171"/>
      <c r="K78" s="9"/>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92"/>
      <c r="CY78" s="192"/>
      <c r="CZ78" s="192"/>
      <c r="DA78" s="192"/>
      <c r="DB78" s="192"/>
      <c r="DC78" s="192"/>
      <c r="DD78" s="192"/>
      <c r="DE78" s="192"/>
      <c r="DF78" s="192"/>
      <c r="DG78" s="192"/>
      <c r="DH78" s="192"/>
      <c r="DI78" s="192"/>
      <c r="DJ78" s="192"/>
      <c r="DK78" s="192"/>
      <c r="DL78" s="192"/>
      <c r="DM78" s="192"/>
      <c r="DN78" s="192"/>
      <c r="DO78" s="192"/>
      <c r="DP78" s="192"/>
      <c r="DQ78" s="192"/>
      <c r="DR78" s="192"/>
      <c r="DS78" s="192"/>
      <c r="DT78" s="192"/>
      <c r="DU78" s="192"/>
      <c r="DV78" s="192"/>
      <c r="DW78" s="192"/>
      <c r="DX78" s="192"/>
      <c r="DY78" s="192"/>
      <c r="DZ78" s="192"/>
      <c r="EA78" s="192"/>
      <c r="EB78" s="192"/>
      <c r="EC78" s="192"/>
      <c r="ED78" s="192"/>
      <c r="EE78" s="192"/>
      <c r="EF78" s="192"/>
      <c r="EG78" s="192"/>
      <c r="EH78" s="192"/>
      <c r="EI78" s="192"/>
      <c r="EJ78" s="192"/>
      <c r="EK78" s="192"/>
      <c r="EL78" s="192"/>
      <c r="EM78" s="192"/>
      <c r="EN78" s="192"/>
      <c r="EO78" s="192"/>
    </row>
    <row r="79" spans="1:146" s="15" customFormat="1" x14ac:dyDescent="0.25">
      <c r="A79" s="171"/>
      <c r="B79" s="171"/>
      <c r="C79" s="171"/>
      <c r="D79" s="171"/>
      <c r="E79" s="171"/>
      <c r="F79" s="171"/>
      <c r="G79" s="171"/>
      <c r="H79" s="172"/>
      <c r="I79" s="171"/>
      <c r="J79" s="171"/>
      <c r="K79" s="9"/>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192"/>
      <c r="EF79" s="192"/>
      <c r="EG79" s="192"/>
      <c r="EH79" s="192"/>
      <c r="EI79" s="192"/>
      <c r="EJ79" s="192"/>
      <c r="EK79" s="192"/>
      <c r="EL79" s="192"/>
      <c r="EM79" s="192"/>
      <c r="EN79" s="192"/>
      <c r="EO79" s="192"/>
    </row>
    <row r="80" spans="1:146" s="15" customFormat="1" x14ac:dyDescent="0.25">
      <c r="A80" s="171"/>
      <c r="B80" s="171"/>
      <c r="C80" s="171"/>
      <c r="D80" s="171"/>
      <c r="E80" s="171"/>
      <c r="F80" s="171"/>
      <c r="G80" s="171"/>
      <c r="H80" s="172"/>
      <c r="I80" s="171"/>
      <c r="J80" s="171"/>
      <c r="K80" s="9"/>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92"/>
      <c r="DD80" s="192"/>
      <c r="DE80" s="192"/>
      <c r="DF80" s="192"/>
      <c r="DG80" s="192"/>
      <c r="DH80" s="192"/>
      <c r="DI80" s="192"/>
      <c r="DJ80" s="192"/>
      <c r="DK80" s="192"/>
      <c r="DL80" s="192"/>
      <c r="DM80" s="192"/>
      <c r="DN80" s="192"/>
      <c r="DO80" s="192"/>
      <c r="DP80" s="192"/>
      <c r="DQ80" s="192"/>
      <c r="DR80" s="192"/>
      <c r="DS80" s="192"/>
      <c r="DT80" s="192"/>
      <c r="DU80" s="192"/>
      <c r="DV80" s="192"/>
      <c r="DW80" s="192"/>
      <c r="DX80" s="192"/>
      <c r="DY80" s="192"/>
      <c r="DZ80" s="192"/>
      <c r="EA80" s="192"/>
      <c r="EB80" s="192"/>
      <c r="EC80" s="192"/>
      <c r="ED80" s="192"/>
      <c r="EE80" s="192"/>
      <c r="EF80" s="192"/>
      <c r="EG80" s="192"/>
      <c r="EH80" s="192"/>
      <c r="EI80" s="192"/>
      <c r="EJ80" s="192"/>
      <c r="EK80" s="192"/>
      <c r="EL80" s="192"/>
      <c r="EM80" s="192"/>
      <c r="EN80" s="192"/>
      <c r="EO80" s="192"/>
    </row>
    <row r="81" spans="1:146" s="27" customFormat="1" ht="80.099999999999994" customHeight="1" x14ac:dyDescent="0.25">
      <c r="A81" s="171"/>
      <c r="B81" s="171"/>
      <c r="C81" s="171"/>
      <c r="D81" s="171"/>
      <c r="E81" s="171"/>
      <c r="F81" s="171"/>
      <c r="G81" s="171"/>
      <c r="H81" s="172"/>
      <c r="I81" s="171"/>
      <c r="J81" s="171"/>
      <c r="K81" s="9"/>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c r="EI81" s="192"/>
      <c r="EJ81" s="192"/>
      <c r="EK81" s="192"/>
      <c r="EL81" s="192"/>
      <c r="EM81" s="192"/>
      <c r="EN81" s="192"/>
      <c r="EO81" s="192"/>
      <c r="EP81" s="244"/>
    </row>
    <row r="82" spans="1:146" s="27" customFormat="1" ht="87.95" customHeight="1" x14ac:dyDescent="0.25">
      <c r="A82" s="171"/>
      <c r="B82" s="171"/>
      <c r="C82" s="171"/>
      <c r="D82" s="171"/>
      <c r="E82" s="171"/>
      <c r="F82" s="171"/>
      <c r="G82" s="171"/>
      <c r="H82" s="172"/>
      <c r="I82" s="171"/>
      <c r="J82" s="171"/>
      <c r="K82" s="9"/>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92"/>
      <c r="DD82" s="192"/>
      <c r="DE82" s="192"/>
      <c r="DF82" s="192"/>
      <c r="DG82" s="192"/>
      <c r="DH82" s="192"/>
      <c r="DI82" s="192"/>
      <c r="DJ82" s="192"/>
      <c r="DK82" s="192"/>
      <c r="DL82" s="192"/>
      <c r="DM82" s="192"/>
      <c r="DN82" s="192"/>
      <c r="DO82" s="192"/>
      <c r="DP82" s="192"/>
      <c r="DQ82" s="192"/>
      <c r="DR82" s="192"/>
      <c r="DS82" s="192"/>
      <c r="DT82" s="192"/>
      <c r="DU82" s="192"/>
      <c r="DV82" s="192"/>
      <c r="DW82" s="192"/>
      <c r="DX82" s="192"/>
      <c r="DY82" s="192"/>
      <c r="DZ82" s="192"/>
      <c r="EA82" s="192"/>
      <c r="EB82" s="192"/>
      <c r="EC82" s="192"/>
      <c r="ED82" s="192"/>
      <c r="EE82" s="192"/>
      <c r="EF82" s="192"/>
      <c r="EG82" s="192"/>
      <c r="EH82" s="192"/>
      <c r="EI82" s="192"/>
      <c r="EJ82" s="192"/>
      <c r="EK82" s="192"/>
      <c r="EL82" s="192"/>
      <c r="EM82" s="192"/>
      <c r="EN82" s="192"/>
      <c r="EO82" s="192"/>
      <c r="EP82" s="244"/>
    </row>
    <row r="83" spans="1:146" s="27" customFormat="1" x14ac:dyDescent="0.25">
      <c r="A83" s="171"/>
      <c r="B83" s="171"/>
      <c r="C83" s="171"/>
      <c r="D83" s="171"/>
      <c r="E83" s="171"/>
      <c r="F83" s="171"/>
      <c r="G83" s="171"/>
      <c r="H83" s="172"/>
      <c r="I83" s="171"/>
      <c r="J83" s="171"/>
      <c r="K83" s="9"/>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192"/>
      <c r="DD83" s="192"/>
      <c r="DE83" s="192"/>
      <c r="DF83" s="192"/>
      <c r="DG83" s="192"/>
      <c r="DH83" s="192"/>
      <c r="DI83" s="192"/>
      <c r="DJ83" s="192"/>
      <c r="DK83" s="192"/>
      <c r="DL83" s="192"/>
      <c r="DM83" s="192"/>
      <c r="DN83" s="192"/>
      <c r="DO83" s="192"/>
      <c r="DP83" s="192"/>
      <c r="DQ83" s="192"/>
      <c r="DR83" s="192"/>
      <c r="DS83" s="192"/>
      <c r="DT83" s="192"/>
      <c r="DU83" s="192"/>
      <c r="DV83" s="192"/>
      <c r="DW83" s="192"/>
      <c r="DX83" s="192"/>
      <c r="DY83" s="192"/>
      <c r="DZ83" s="192"/>
      <c r="EA83" s="192"/>
      <c r="EB83" s="192"/>
      <c r="EC83" s="192"/>
      <c r="ED83" s="192"/>
      <c r="EE83" s="192"/>
      <c r="EF83" s="192"/>
      <c r="EG83" s="192"/>
      <c r="EH83" s="192"/>
      <c r="EI83" s="192"/>
      <c r="EJ83" s="192"/>
      <c r="EK83" s="192"/>
      <c r="EL83" s="192"/>
      <c r="EM83" s="192"/>
      <c r="EN83" s="192"/>
      <c r="EO83" s="192"/>
      <c r="EP83" s="244"/>
    </row>
    <row r="84" spans="1:146" s="27" customFormat="1" ht="86.1" customHeight="1" x14ac:dyDescent="0.25">
      <c r="A84" s="171"/>
      <c r="B84" s="171"/>
      <c r="C84" s="171"/>
      <c r="D84" s="171"/>
      <c r="E84" s="171"/>
      <c r="F84" s="171"/>
      <c r="G84" s="171"/>
      <c r="H84" s="172"/>
      <c r="I84" s="171"/>
      <c r="J84" s="171"/>
      <c r="K84" s="9"/>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244"/>
    </row>
    <row r="85" spans="1:146" s="27" customFormat="1" ht="39.950000000000003" customHeight="1" x14ac:dyDescent="0.25">
      <c r="A85" s="171"/>
      <c r="B85" s="171"/>
      <c r="C85" s="171"/>
      <c r="D85" s="171"/>
      <c r="E85" s="171"/>
      <c r="F85" s="171"/>
      <c r="G85" s="171"/>
      <c r="H85" s="172"/>
      <c r="I85" s="171"/>
      <c r="J85" s="171"/>
      <c r="K85" s="9"/>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92"/>
      <c r="CY85" s="192"/>
      <c r="CZ85" s="192"/>
      <c r="DA85" s="192"/>
      <c r="DB85" s="192"/>
      <c r="DC85" s="192"/>
      <c r="DD85" s="192"/>
      <c r="DE85" s="192"/>
      <c r="DF85" s="192"/>
      <c r="DG85" s="192"/>
      <c r="DH85" s="192"/>
      <c r="DI85" s="192"/>
      <c r="DJ85" s="192"/>
      <c r="DK85" s="192"/>
      <c r="DL85" s="192"/>
      <c r="DM85" s="192"/>
      <c r="DN85" s="192"/>
      <c r="DO85" s="192"/>
      <c r="DP85" s="192"/>
      <c r="DQ85" s="192"/>
      <c r="DR85" s="192"/>
      <c r="DS85" s="192"/>
      <c r="DT85" s="192"/>
      <c r="DU85" s="192"/>
      <c r="DV85" s="192"/>
      <c r="DW85" s="192"/>
      <c r="DX85" s="192"/>
      <c r="DY85" s="192"/>
      <c r="DZ85" s="192"/>
      <c r="EA85" s="192"/>
      <c r="EB85" s="192"/>
      <c r="EC85" s="192"/>
      <c r="ED85" s="192"/>
      <c r="EE85" s="192"/>
      <c r="EF85" s="192"/>
      <c r="EG85" s="192"/>
      <c r="EH85" s="192"/>
      <c r="EI85" s="192"/>
      <c r="EJ85" s="192"/>
      <c r="EK85" s="192"/>
      <c r="EL85" s="192"/>
      <c r="EM85" s="192"/>
      <c r="EN85" s="192"/>
      <c r="EO85" s="192"/>
      <c r="EP85" s="244"/>
    </row>
    <row r="86" spans="1:146" s="27" customFormat="1" x14ac:dyDescent="0.25">
      <c r="A86" s="171"/>
      <c r="B86" s="171"/>
      <c r="C86" s="171"/>
      <c r="D86" s="171"/>
      <c r="E86" s="171"/>
      <c r="F86" s="171"/>
      <c r="G86" s="171"/>
      <c r="H86" s="172"/>
      <c r="I86" s="171"/>
      <c r="J86" s="171"/>
      <c r="K86" s="9"/>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92"/>
      <c r="CY86" s="192"/>
      <c r="CZ86" s="192"/>
      <c r="DA86" s="192"/>
      <c r="DB86" s="192"/>
      <c r="DC86" s="192"/>
      <c r="DD86" s="192"/>
      <c r="DE86" s="192"/>
      <c r="DF86" s="192"/>
      <c r="DG86" s="192"/>
      <c r="DH86" s="192"/>
      <c r="DI86" s="192"/>
      <c r="DJ86" s="192"/>
      <c r="DK86" s="192"/>
      <c r="DL86" s="192"/>
      <c r="DM86" s="192"/>
      <c r="DN86" s="192"/>
      <c r="DO86" s="192"/>
      <c r="DP86" s="192"/>
      <c r="DQ86" s="192"/>
      <c r="DR86" s="192"/>
      <c r="DS86" s="192"/>
      <c r="DT86" s="192"/>
      <c r="DU86" s="192"/>
      <c r="DV86" s="192"/>
      <c r="DW86" s="192"/>
      <c r="DX86" s="192"/>
      <c r="DY86" s="192"/>
      <c r="DZ86" s="192"/>
      <c r="EA86" s="192"/>
      <c r="EB86" s="192"/>
      <c r="EC86" s="192"/>
      <c r="ED86" s="192"/>
      <c r="EE86" s="192"/>
      <c r="EF86" s="192"/>
      <c r="EG86" s="192"/>
      <c r="EH86" s="192"/>
      <c r="EI86" s="192"/>
      <c r="EJ86" s="192"/>
      <c r="EK86" s="192"/>
      <c r="EL86" s="192"/>
      <c r="EM86" s="192"/>
      <c r="EN86" s="192"/>
      <c r="EO86" s="192"/>
      <c r="EP86" s="244"/>
    </row>
    <row r="87" spans="1:146" s="27" customFormat="1" x14ac:dyDescent="0.25">
      <c r="A87" s="171"/>
      <c r="B87" s="171"/>
      <c r="C87" s="171"/>
      <c r="D87" s="171"/>
      <c r="E87" s="171"/>
      <c r="F87" s="171"/>
      <c r="G87" s="171"/>
      <c r="H87" s="172"/>
      <c r="I87" s="171"/>
      <c r="J87" s="171"/>
      <c r="K87" s="9"/>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2"/>
      <c r="EN87" s="192"/>
      <c r="EO87" s="192"/>
      <c r="EP87" s="244"/>
    </row>
    <row r="88" spans="1:146" s="27" customFormat="1" x14ac:dyDescent="0.25">
      <c r="A88" s="171"/>
      <c r="B88" s="171"/>
      <c r="C88" s="171"/>
      <c r="D88" s="171"/>
      <c r="E88" s="171"/>
      <c r="F88" s="171"/>
      <c r="G88" s="171"/>
      <c r="H88" s="172"/>
      <c r="I88" s="171"/>
      <c r="J88" s="171"/>
      <c r="K88" s="9"/>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2"/>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2"/>
      <c r="ED88" s="192"/>
      <c r="EE88" s="192"/>
      <c r="EF88" s="192"/>
      <c r="EG88" s="192"/>
      <c r="EH88" s="192"/>
      <c r="EI88" s="192"/>
      <c r="EJ88" s="192"/>
      <c r="EK88" s="192"/>
      <c r="EL88" s="192"/>
      <c r="EM88" s="192"/>
      <c r="EN88" s="192"/>
      <c r="EO88" s="192"/>
      <c r="EP88" s="244"/>
    </row>
    <row r="89" spans="1:146" s="20" customFormat="1" ht="37.5" customHeight="1" x14ac:dyDescent="0.25">
      <c r="A89" s="171"/>
      <c r="B89" s="171"/>
      <c r="C89" s="171"/>
      <c r="D89" s="171"/>
      <c r="E89" s="171"/>
      <c r="F89" s="171"/>
      <c r="G89" s="171"/>
      <c r="H89" s="172"/>
      <c r="I89" s="171"/>
      <c r="J89" s="171"/>
      <c r="K89" s="9"/>
      <c r="L89" s="192"/>
      <c r="M89" s="192"/>
      <c r="N89" s="192"/>
      <c r="O89" s="192"/>
      <c r="P89" s="192"/>
      <c r="Q89" s="192"/>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245"/>
      <c r="BX89" s="245"/>
      <c r="BY89" s="245"/>
      <c r="BZ89" s="245"/>
      <c r="CA89" s="245"/>
      <c r="CB89" s="245"/>
      <c r="CC89" s="245"/>
      <c r="CD89" s="245"/>
      <c r="CE89" s="245"/>
      <c r="CF89" s="245"/>
      <c r="CG89" s="245"/>
      <c r="CH89" s="245"/>
      <c r="CI89" s="245"/>
      <c r="CJ89" s="245"/>
      <c r="CK89" s="245"/>
      <c r="CL89" s="245"/>
      <c r="CM89" s="245"/>
      <c r="CN89" s="245"/>
      <c r="CO89" s="245"/>
      <c r="CP89" s="245"/>
      <c r="CQ89" s="245"/>
      <c r="CR89" s="245"/>
      <c r="CS89" s="245"/>
      <c r="CT89" s="245"/>
      <c r="CU89" s="245"/>
      <c r="CV89" s="245"/>
      <c r="CW89" s="245"/>
      <c r="CX89" s="245"/>
      <c r="CY89" s="245"/>
      <c r="CZ89" s="245"/>
      <c r="DA89" s="245"/>
      <c r="DB89" s="245"/>
      <c r="DC89" s="245"/>
      <c r="DD89" s="245"/>
      <c r="DE89" s="245"/>
      <c r="DF89" s="245"/>
      <c r="DG89" s="245"/>
      <c r="DH89" s="245"/>
      <c r="DI89" s="245"/>
      <c r="DJ89" s="245"/>
      <c r="DK89" s="245"/>
      <c r="DL89" s="245"/>
      <c r="DM89" s="245"/>
      <c r="DN89" s="245"/>
      <c r="DO89" s="245"/>
      <c r="DP89" s="245"/>
      <c r="DQ89" s="245"/>
      <c r="DR89" s="245"/>
      <c r="DS89" s="245"/>
      <c r="DT89" s="245"/>
      <c r="DU89" s="245"/>
      <c r="DV89" s="245"/>
      <c r="DW89" s="245"/>
      <c r="DX89" s="245"/>
      <c r="DY89" s="245"/>
      <c r="DZ89" s="245"/>
      <c r="EA89" s="245"/>
      <c r="EB89" s="245"/>
      <c r="EC89" s="245"/>
      <c r="ED89" s="245"/>
      <c r="EE89" s="245"/>
      <c r="EF89" s="245"/>
      <c r="EG89" s="245"/>
      <c r="EH89" s="245"/>
      <c r="EI89" s="245"/>
      <c r="EJ89" s="245"/>
      <c r="EK89" s="245"/>
      <c r="EL89" s="245"/>
      <c r="EM89" s="245"/>
      <c r="EN89" s="245"/>
      <c r="EO89" s="245"/>
    </row>
    <row r="90" spans="1:146" s="15" customFormat="1" ht="31.5" customHeight="1" x14ac:dyDescent="0.25">
      <c r="A90" s="171"/>
      <c r="B90" s="171"/>
      <c r="C90" s="171"/>
      <c r="D90" s="171"/>
      <c r="E90" s="171"/>
      <c r="F90" s="171"/>
      <c r="G90" s="171"/>
      <c r="H90" s="172"/>
      <c r="I90" s="171"/>
      <c r="J90" s="171"/>
      <c r="K90" s="9"/>
      <c r="L90" s="18"/>
    </row>
    <row r="91" spans="1:146" s="15" customFormat="1" x14ac:dyDescent="0.25">
      <c r="A91" s="171"/>
      <c r="B91" s="171"/>
      <c r="C91" s="171"/>
      <c r="D91" s="171"/>
      <c r="E91" s="171"/>
      <c r="F91" s="171"/>
      <c r="G91" s="171"/>
      <c r="H91" s="172"/>
      <c r="I91" s="171"/>
      <c r="J91" s="171"/>
      <c r="K91" s="9"/>
      <c r="L91" s="18"/>
    </row>
    <row r="92" spans="1:146" s="15" customFormat="1" x14ac:dyDescent="0.25">
      <c r="A92" s="171"/>
      <c r="B92" s="171"/>
      <c r="C92" s="171"/>
      <c r="D92" s="171"/>
      <c r="E92" s="171"/>
      <c r="F92" s="171"/>
      <c r="G92" s="171"/>
      <c r="H92" s="172"/>
      <c r="I92" s="171"/>
      <c r="J92" s="171"/>
      <c r="K92" s="9"/>
      <c r="L92" s="18"/>
    </row>
    <row r="93" spans="1:146" s="15" customFormat="1" ht="81.599999999999994" customHeight="1" x14ac:dyDescent="0.25">
      <c r="A93" s="171"/>
      <c r="B93" s="171"/>
      <c r="C93" s="171"/>
      <c r="D93" s="171"/>
      <c r="E93" s="171"/>
      <c r="F93" s="171"/>
      <c r="G93" s="171"/>
      <c r="H93" s="172"/>
      <c r="I93" s="171"/>
      <c r="J93" s="171"/>
      <c r="K93" s="9"/>
      <c r="L93" s="18"/>
    </row>
    <row r="94" spans="1:146" s="15" customFormat="1" x14ac:dyDescent="0.25">
      <c r="A94" s="171"/>
      <c r="B94" s="171"/>
      <c r="C94" s="171"/>
      <c r="D94" s="171"/>
      <c r="E94" s="171"/>
      <c r="F94" s="171"/>
      <c r="G94" s="171"/>
      <c r="H94" s="172"/>
      <c r="I94" s="171"/>
      <c r="J94" s="171"/>
      <c r="K94" s="9"/>
      <c r="L94" s="18"/>
    </row>
    <row r="95" spans="1:146" s="15" customFormat="1" ht="75" customHeight="1" x14ac:dyDescent="0.25">
      <c r="A95" s="171"/>
      <c r="B95" s="171"/>
      <c r="C95" s="171"/>
      <c r="D95" s="171"/>
      <c r="E95" s="171"/>
      <c r="F95" s="171"/>
      <c r="G95" s="171"/>
      <c r="H95" s="172"/>
      <c r="I95" s="171"/>
      <c r="J95" s="171"/>
      <c r="K95" s="9"/>
      <c r="L95" s="18"/>
    </row>
    <row r="96" spans="1:146" s="15" customFormat="1" ht="75" customHeight="1" x14ac:dyDescent="0.25">
      <c r="A96" s="171"/>
      <c r="B96" s="171"/>
      <c r="C96" s="171"/>
      <c r="D96" s="171"/>
      <c r="E96" s="171"/>
      <c r="F96" s="171"/>
      <c r="G96" s="171"/>
      <c r="H96" s="172"/>
      <c r="I96" s="171"/>
      <c r="J96" s="171"/>
      <c r="K96" s="9"/>
      <c r="L96" s="22"/>
    </row>
    <row r="97" spans="1:12" s="15" customFormat="1" ht="30.2" customHeight="1" x14ac:dyDescent="0.25">
      <c r="A97" s="171"/>
      <c r="B97" s="171"/>
      <c r="C97" s="171"/>
      <c r="D97" s="171"/>
      <c r="E97" s="171"/>
      <c r="F97" s="171"/>
      <c r="G97" s="171"/>
      <c r="H97" s="172"/>
      <c r="I97" s="171"/>
      <c r="J97" s="171"/>
      <c r="K97" s="9"/>
      <c r="L97" s="22"/>
    </row>
    <row r="98" spans="1:12" s="15" customFormat="1" x14ac:dyDescent="0.25">
      <c r="A98" s="171"/>
      <c r="B98" s="171"/>
      <c r="C98" s="171"/>
      <c r="D98" s="171"/>
      <c r="E98" s="171"/>
      <c r="F98" s="171"/>
      <c r="G98" s="171"/>
      <c r="H98" s="172"/>
      <c r="I98" s="171"/>
      <c r="J98" s="171"/>
      <c r="K98" s="9"/>
    </row>
    <row r="99" spans="1:12" s="15" customFormat="1" x14ac:dyDescent="0.25">
      <c r="A99" s="171"/>
      <c r="B99" s="171"/>
      <c r="C99" s="171"/>
      <c r="D99" s="171"/>
      <c r="E99" s="171"/>
      <c r="F99" s="171"/>
      <c r="G99" s="171"/>
      <c r="H99" s="172"/>
      <c r="I99" s="171"/>
      <c r="J99" s="171"/>
      <c r="K99" s="9"/>
    </row>
    <row r="100" spans="1:12" s="15" customFormat="1" ht="31.5" customHeight="1" x14ac:dyDescent="0.25">
      <c r="A100" s="171"/>
      <c r="B100" s="171"/>
      <c r="C100" s="171"/>
      <c r="D100" s="171"/>
      <c r="E100" s="171"/>
      <c r="F100" s="171"/>
      <c r="G100" s="171"/>
      <c r="H100" s="172"/>
      <c r="I100" s="171"/>
      <c r="J100" s="171"/>
      <c r="K100" s="9"/>
    </row>
    <row r="101" spans="1:12" s="15" customFormat="1" x14ac:dyDescent="0.25">
      <c r="A101" s="171"/>
      <c r="B101" s="171"/>
      <c r="C101" s="171"/>
      <c r="D101" s="171"/>
      <c r="E101" s="171"/>
      <c r="F101" s="171"/>
      <c r="G101" s="171"/>
      <c r="H101" s="172"/>
      <c r="I101" s="171"/>
      <c r="J101" s="171"/>
      <c r="K101" s="9"/>
    </row>
    <row r="102" spans="1:12" s="15" customFormat="1" ht="219.95" customHeight="1" x14ac:dyDescent="0.25">
      <c r="A102" s="171"/>
      <c r="B102" s="171"/>
      <c r="C102" s="171"/>
      <c r="D102" s="171"/>
      <c r="E102" s="171"/>
      <c r="F102" s="171"/>
      <c r="G102" s="171"/>
      <c r="H102" s="172"/>
      <c r="I102" s="171"/>
      <c r="J102" s="171"/>
      <c r="K102" s="9"/>
    </row>
    <row r="103" spans="1:12" s="15" customFormat="1" ht="56.25" customHeight="1" x14ac:dyDescent="0.25">
      <c r="A103" s="171"/>
      <c r="B103" s="171"/>
      <c r="C103" s="171"/>
      <c r="D103" s="171"/>
      <c r="E103" s="171"/>
      <c r="F103" s="171"/>
      <c r="G103" s="171"/>
      <c r="H103" s="172"/>
      <c r="I103" s="171"/>
      <c r="J103" s="171"/>
      <c r="K103" s="9"/>
    </row>
    <row r="104" spans="1:12" s="15" customFormat="1" ht="81.599999999999994" customHeight="1" x14ac:dyDescent="0.25">
      <c r="A104" s="171"/>
      <c r="B104" s="171"/>
      <c r="C104" s="171"/>
      <c r="D104" s="171"/>
      <c r="E104" s="171"/>
      <c r="F104" s="171"/>
      <c r="G104" s="171"/>
      <c r="H104" s="172"/>
      <c r="I104" s="171"/>
      <c r="J104" s="171"/>
      <c r="K104" s="9"/>
    </row>
    <row r="105" spans="1:12" s="15" customFormat="1" x14ac:dyDescent="0.25">
      <c r="A105" s="171"/>
      <c r="B105" s="171"/>
      <c r="C105" s="171"/>
      <c r="D105" s="171"/>
      <c r="E105" s="171"/>
      <c r="F105" s="171"/>
      <c r="G105" s="171"/>
      <c r="H105" s="172"/>
      <c r="I105" s="171"/>
      <c r="J105" s="171"/>
      <c r="K105" s="9"/>
    </row>
    <row r="106" spans="1:12" s="15" customFormat="1" ht="196.5" customHeight="1" x14ac:dyDescent="0.25">
      <c r="A106" s="171"/>
      <c r="B106" s="171"/>
      <c r="C106" s="171"/>
      <c r="D106" s="171"/>
      <c r="E106" s="171"/>
      <c r="F106" s="171"/>
      <c r="G106" s="171"/>
      <c r="H106" s="172"/>
      <c r="I106" s="171"/>
      <c r="J106" s="171"/>
      <c r="K106" s="9"/>
    </row>
    <row r="107" spans="1:12" s="15" customFormat="1" x14ac:dyDescent="0.25">
      <c r="A107" s="171"/>
      <c r="B107" s="171"/>
      <c r="C107" s="171"/>
      <c r="D107" s="171"/>
      <c r="E107" s="171"/>
      <c r="F107" s="171"/>
      <c r="G107" s="171"/>
      <c r="H107" s="172"/>
      <c r="I107" s="171"/>
      <c r="J107" s="171"/>
      <c r="K107" s="9"/>
    </row>
    <row r="108" spans="1:12" s="15" customFormat="1" ht="75" customHeight="1" x14ac:dyDescent="0.25">
      <c r="A108" s="171"/>
      <c r="B108" s="171"/>
      <c r="C108" s="171"/>
      <c r="D108" s="171"/>
      <c r="E108" s="171"/>
      <c r="F108" s="171"/>
      <c r="G108" s="171"/>
      <c r="H108" s="172"/>
      <c r="I108" s="171"/>
      <c r="J108" s="171"/>
      <c r="K108" s="9"/>
    </row>
    <row r="109" spans="1:12" s="15" customFormat="1" ht="75" customHeight="1" x14ac:dyDescent="0.25">
      <c r="A109" s="171"/>
      <c r="B109" s="171"/>
      <c r="C109" s="171"/>
      <c r="D109" s="171"/>
      <c r="E109" s="171"/>
      <c r="F109" s="171"/>
      <c r="G109" s="171"/>
      <c r="H109" s="172"/>
      <c r="I109" s="171"/>
      <c r="J109" s="171"/>
      <c r="K109" s="9"/>
    </row>
    <row r="110" spans="1:12" s="15" customFormat="1" ht="75" customHeight="1" x14ac:dyDescent="0.25">
      <c r="A110" s="171"/>
      <c r="B110" s="171"/>
      <c r="C110" s="171"/>
      <c r="D110" s="171"/>
      <c r="E110" s="171"/>
      <c r="F110" s="171"/>
      <c r="G110" s="171"/>
      <c r="H110" s="172"/>
      <c r="I110" s="171"/>
      <c r="J110" s="171"/>
      <c r="K110" s="9"/>
    </row>
    <row r="111" spans="1:12" s="15" customFormat="1" ht="31.5" customHeight="1" x14ac:dyDescent="0.25">
      <c r="A111" s="171"/>
      <c r="B111" s="171"/>
      <c r="C111" s="171"/>
      <c r="D111" s="171"/>
      <c r="E111" s="171"/>
      <c r="F111" s="171"/>
      <c r="G111" s="171"/>
      <c r="H111" s="172"/>
      <c r="I111" s="171"/>
      <c r="J111" s="171"/>
      <c r="K111" s="9"/>
    </row>
    <row r="112" spans="1:12" s="15" customFormat="1" x14ac:dyDescent="0.25">
      <c r="A112" s="171"/>
      <c r="B112" s="171"/>
      <c r="C112" s="171"/>
      <c r="D112" s="171"/>
      <c r="E112" s="171"/>
      <c r="F112" s="171"/>
      <c r="G112" s="171"/>
      <c r="H112" s="172"/>
      <c r="I112" s="171"/>
      <c r="J112" s="171"/>
      <c r="K112" s="9"/>
    </row>
    <row r="113" spans="1:11" s="15" customFormat="1" x14ac:dyDescent="0.25">
      <c r="A113" s="171"/>
      <c r="B113" s="171"/>
      <c r="C113" s="171"/>
      <c r="D113" s="171"/>
      <c r="E113" s="171"/>
      <c r="F113" s="171"/>
      <c r="G113" s="171"/>
      <c r="H113" s="172"/>
      <c r="I113" s="171"/>
      <c r="J113" s="171"/>
      <c r="K113" s="9"/>
    </row>
    <row r="114" spans="1:11" s="15" customFormat="1" x14ac:dyDescent="0.25">
      <c r="A114" s="171"/>
      <c r="B114" s="171"/>
      <c r="C114" s="171"/>
      <c r="D114" s="171"/>
      <c r="E114" s="171"/>
      <c r="F114" s="171"/>
      <c r="G114" s="171"/>
      <c r="H114" s="172"/>
      <c r="I114" s="171"/>
      <c r="J114" s="171"/>
      <c r="K114" s="9"/>
    </row>
    <row r="115" spans="1:11" s="15" customFormat="1" x14ac:dyDescent="0.25">
      <c r="A115" s="171"/>
      <c r="B115" s="171"/>
      <c r="C115" s="171"/>
      <c r="D115" s="171"/>
      <c r="E115" s="171"/>
      <c r="F115" s="171"/>
      <c r="G115" s="171"/>
      <c r="H115" s="172"/>
      <c r="I115" s="171"/>
      <c r="J115" s="171"/>
      <c r="K115" s="9"/>
    </row>
    <row r="116" spans="1:11" s="15" customFormat="1" x14ac:dyDescent="0.25">
      <c r="A116" s="171"/>
      <c r="B116" s="171"/>
      <c r="C116" s="171"/>
      <c r="D116" s="171"/>
      <c r="E116" s="171"/>
      <c r="F116" s="171"/>
      <c r="G116" s="171"/>
      <c r="H116" s="172"/>
      <c r="I116" s="171"/>
      <c r="J116" s="171"/>
      <c r="K116" s="9"/>
    </row>
    <row r="117" spans="1:11" s="15" customFormat="1" x14ac:dyDescent="0.25">
      <c r="A117" s="171"/>
      <c r="B117" s="171"/>
      <c r="C117" s="171"/>
      <c r="D117" s="171"/>
      <c r="E117" s="171"/>
      <c r="F117" s="171"/>
      <c r="G117" s="171"/>
      <c r="H117" s="172"/>
      <c r="I117" s="171"/>
      <c r="J117" s="171"/>
      <c r="K117" s="9"/>
    </row>
    <row r="118" spans="1:11" s="15" customFormat="1" x14ac:dyDescent="0.25">
      <c r="A118" s="171"/>
      <c r="B118" s="171"/>
      <c r="C118" s="171"/>
      <c r="D118" s="171"/>
      <c r="E118" s="171"/>
      <c r="F118" s="171"/>
      <c r="G118" s="171"/>
      <c r="H118" s="172"/>
      <c r="I118" s="171"/>
      <c r="J118" s="171"/>
      <c r="K118" s="9"/>
    </row>
    <row r="119" spans="1:11" s="15" customFormat="1" x14ac:dyDescent="0.25">
      <c r="A119" s="171"/>
      <c r="B119" s="171"/>
      <c r="C119" s="171"/>
      <c r="D119" s="171"/>
      <c r="E119" s="171"/>
      <c r="F119" s="171"/>
      <c r="G119" s="171"/>
      <c r="H119" s="172"/>
      <c r="I119" s="171"/>
      <c r="J119" s="171"/>
      <c r="K119" s="9"/>
    </row>
    <row r="120" spans="1:11" s="15" customFormat="1" x14ac:dyDescent="0.25">
      <c r="A120" s="171"/>
      <c r="B120" s="171"/>
      <c r="C120" s="171"/>
      <c r="D120" s="171"/>
      <c r="E120" s="171"/>
      <c r="F120" s="171"/>
      <c r="G120" s="171"/>
      <c r="H120" s="172"/>
      <c r="I120" s="171"/>
      <c r="J120" s="171"/>
      <c r="K120" s="9"/>
    </row>
    <row r="121" spans="1:11" s="15" customFormat="1" x14ac:dyDescent="0.25">
      <c r="A121" s="171"/>
      <c r="B121" s="171"/>
      <c r="C121" s="171"/>
      <c r="D121" s="171"/>
      <c r="E121" s="171"/>
      <c r="F121" s="171"/>
      <c r="G121" s="171"/>
      <c r="H121" s="172"/>
      <c r="I121" s="171"/>
      <c r="J121" s="171"/>
      <c r="K121" s="9"/>
    </row>
    <row r="122" spans="1:11" s="15" customFormat="1" x14ac:dyDescent="0.25">
      <c r="A122" s="171"/>
      <c r="B122" s="171"/>
      <c r="C122" s="171"/>
      <c r="D122" s="171"/>
      <c r="E122" s="171"/>
      <c r="F122" s="171"/>
      <c r="G122" s="171"/>
      <c r="H122" s="172"/>
      <c r="I122" s="171"/>
      <c r="J122" s="171"/>
      <c r="K122" s="9"/>
    </row>
    <row r="123" spans="1:11" s="15" customFormat="1" x14ac:dyDescent="0.25">
      <c r="A123" s="171"/>
      <c r="B123" s="171"/>
      <c r="C123" s="171"/>
      <c r="D123" s="171"/>
      <c r="E123" s="171"/>
      <c r="F123" s="171"/>
      <c r="G123" s="171"/>
      <c r="H123" s="172"/>
      <c r="I123" s="171"/>
      <c r="J123" s="171"/>
      <c r="K123" s="9"/>
    </row>
    <row r="124" spans="1:11" s="15" customFormat="1" x14ac:dyDescent="0.25">
      <c r="A124" s="171"/>
      <c r="B124" s="171"/>
      <c r="C124" s="171"/>
      <c r="D124" s="171"/>
      <c r="E124" s="171"/>
      <c r="F124" s="171"/>
      <c r="G124" s="171"/>
      <c r="H124" s="172"/>
      <c r="I124" s="171"/>
      <c r="J124" s="171"/>
      <c r="K124" s="9"/>
    </row>
    <row r="125" spans="1:11" s="15" customFormat="1" x14ac:dyDescent="0.25">
      <c r="A125" s="171"/>
      <c r="B125" s="171"/>
      <c r="C125" s="171"/>
      <c r="D125" s="171"/>
      <c r="E125" s="171"/>
      <c r="F125" s="171"/>
      <c r="G125" s="171"/>
      <c r="H125" s="172"/>
      <c r="I125" s="171"/>
      <c r="J125" s="171"/>
      <c r="K125" s="9"/>
    </row>
    <row r="126" spans="1:11" s="15" customFormat="1" x14ac:dyDescent="0.25">
      <c r="A126" s="171"/>
      <c r="B126" s="171"/>
      <c r="C126" s="171"/>
      <c r="D126" s="171"/>
      <c r="E126" s="171"/>
      <c r="F126" s="171"/>
      <c r="G126" s="171"/>
      <c r="H126" s="172"/>
      <c r="I126" s="171"/>
      <c r="J126" s="171"/>
      <c r="K126" s="9"/>
    </row>
    <row r="127" spans="1:11" s="15" customFormat="1" x14ac:dyDescent="0.25">
      <c r="A127" s="171"/>
      <c r="B127" s="171"/>
      <c r="C127" s="171"/>
      <c r="D127" s="171"/>
      <c r="E127" s="171"/>
      <c r="F127" s="171"/>
      <c r="G127" s="171"/>
      <c r="H127" s="172"/>
      <c r="I127" s="171"/>
      <c r="J127" s="171"/>
      <c r="K127" s="9"/>
    </row>
    <row r="128" spans="1:11" s="15" customFormat="1" x14ac:dyDescent="0.25">
      <c r="A128" s="171"/>
      <c r="B128" s="171"/>
      <c r="C128" s="171"/>
      <c r="D128" s="171"/>
      <c r="E128" s="171"/>
      <c r="F128" s="171"/>
      <c r="G128" s="171"/>
      <c r="H128" s="172"/>
      <c r="I128" s="171"/>
      <c r="J128" s="171"/>
      <c r="K128" s="9"/>
    </row>
    <row r="129" spans="1:11" s="15" customFormat="1" x14ac:dyDescent="0.25">
      <c r="A129" s="171"/>
      <c r="B129" s="171"/>
      <c r="C129" s="171"/>
      <c r="D129" s="171"/>
      <c r="E129" s="171"/>
      <c r="F129" s="171"/>
      <c r="G129" s="171"/>
      <c r="H129" s="172"/>
      <c r="I129" s="171"/>
      <c r="J129" s="171"/>
      <c r="K129" s="9"/>
    </row>
    <row r="130" spans="1:11" s="15" customFormat="1" x14ac:dyDescent="0.25">
      <c r="A130" s="171"/>
      <c r="B130" s="171"/>
      <c r="C130" s="171"/>
      <c r="D130" s="171"/>
      <c r="E130" s="171"/>
      <c r="F130" s="171"/>
      <c r="G130" s="171"/>
      <c r="H130" s="172"/>
      <c r="I130" s="171"/>
      <c r="J130" s="171"/>
      <c r="K130" s="9"/>
    </row>
    <row r="131" spans="1:11" s="15" customFormat="1" x14ac:dyDescent="0.25">
      <c r="A131" s="171"/>
      <c r="B131" s="171"/>
      <c r="C131" s="171"/>
      <c r="D131" s="171"/>
      <c r="E131" s="171"/>
      <c r="F131" s="171"/>
      <c r="G131" s="171"/>
      <c r="H131" s="172"/>
      <c r="I131" s="171"/>
      <c r="J131" s="171"/>
      <c r="K131" s="9"/>
    </row>
    <row r="132" spans="1:11" s="15" customFormat="1" x14ac:dyDescent="0.25">
      <c r="A132" s="171"/>
      <c r="B132" s="171"/>
      <c r="C132" s="171"/>
      <c r="D132" s="171"/>
      <c r="E132" s="171"/>
      <c r="F132" s="171"/>
      <c r="G132" s="171"/>
      <c r="H132" s="172"/>
      <c r="I132" s="171"/>
      <c r="J132" s="171"/>
      <c r="K132" s="9"/>
    </row>
    <row r="133" spans="1:11" s="15" customFormat="1" x14ac:dyDescent="0.25">
      <c r="A133" s="171"/>
      <c r="B133" s="171"/>
      <c r="C133" s="171"/>
      <c r="D133" s="171"/>
      <c r="E133" s="171"/>
      <c r="F133" s="171"/>
      <c r="G133" s="171"/>
      <c r="H133" s="172"/>
      <c r="I133" s="171"/>
      <c r="J133" s="171"/>
      <c r="K133" s="9"/>
    </row>
    <row r="134" spans="1:11" s="15" customFormat="1" x14ac:dyDescent="0.25">
      <c r="A134" s="171"/>
      <c r="B134" s="171"/>
      <c r="C134" s="171"/>
      <c r="D134" s="171"/>
      <c r="E134" s="171"/>
      <c r="F134" s="171"/>
      <c r="G134" s="171"/>
      <c r="H134" s="172"/>
      <c r="I134" s="171"/>
      <c r="J134" s="171"/>
      <c r="K134" s="9"/>
    </row>
    <row r="135" spans="1:11" s="15" customFormat="1" x14ac:dyDescent="0.25">
      <c r="A135" s="171"/>
      <c r="B135" s="171"/>
      <c r="C135" s="171"/>
      <c r="D135" s="171"/>
      <c r="E135" s="171"/>
      <c r="F135" s="171"/>
      <c r="G135" s="171"/>
      <c r="H135" s="172"/>
      <c r="I135" s="171"/>
      <c r="J135" s="171"/>
      <c r="K135" s="9"/>
    </row>
    <row r="136" spans="1:11" s="15" customFormat="1" x14ac:dyDescent="0.25">
      <c r="A136" s="171"/>
      <c r="B136" s="171"/>
      <c r="C136" s="171"/>
      <c r="D136" s="171"/>
      <c r="E136" s="171"/>
      <c r="F136" s="171"/>
      <c r="G136" s="171"/>
      <c r="H136" s="172"/>
      <c r="I136" s="171"/>
      <c r="J136" s="171"/>
      <c r="K136" s="9"/>
    </row>
    <row r="137" spans="1:11" s="15" customFormat="1" x14ac:dyDescent="0.25">
      <c r="A137" s="171"/>
      <c r="B137" s="171"/>
      <c r="C137" s="171"/>
      <c r="D137" s="171"/>
      <c r="E137" s="171"/>
      <c r="F137" s="171"/>
      <c r="G137" s="171"/>
      <c r="H137" s="172"/>
      <c r="I137" s="171"/>
      <c r="J137" s="171"/>
      <c r="K137" s="9"/>
    </row>
    <row r="138" spans="1:11" s="15" customFormat="1" x14ac:dyDescent="0.25">
      <c r="A138" s="171"/>
      <c r="B138" s="171"/>
      <c r="C138" s="171"/>
      <c r="D138" s="171"/>
      <c r="E138" s="171"/>
      <c r="F138" s="171"/>
      <c r="G138" s="171"/>
      <c r="H138" s="172"/>
      <c r="I138" s="171"/>
      <c r="J138" s="171"/>
      <c r="K138" s="9"/>
    </row>
    <row r="139" spans="1:11" s="15" customFormat="1" x14ac:dyDescent="0.25">
      <c r="A139" s="171"/>
      <c r="B139" s="171"/>
      <c r="C139" s="171"/>
      <c r="D139" s="171"/>
      <c r="E139" s="171"/>
      <c r="F139" s="171"/>
      <c r="G139" s="171"/>
      <c r="H139" s="172"/>
      <c r="I139" s="171"/>
      <c r="J139" s="171"/>
      <c r="K139" s="9"/>
    </row>
    <row r="140" spans="1:11" s="15" customFormat="1" x14ac:dyDescent="0.25">
      <c r="A140" s="171"/>
      <c r="B140" s="171"/>
      <c r="C140" s="171"/>
      <c r="D140" s="171"/>
      <c r="E140" s="171"/>
      <c r="F140" s="171"/>
      <c r="G140" s="171"/>
      <c r="H140" s="172"/>
      <c r="I140" s="171"/>
      <c r="J140" s="171"/>
      <c r="K140" s="9"/>
    </row>
    <row r="141" spans="1:11" s="15" customFormat="1" x14ac:dyDescent="0.25">
      <c r="A141" s="171"/>
      <c r="B141" s="171"/>
      <c r="C141" s="171"/>
      <c r="D141" s="171"/>
      <c r="E141" s="171"/>
      <c r="F141" s="171"/>
      <c r="G141" s="171"/>
      <c r="H141" s="172"/>
      <c r="I141" s="171"/>
      <c r="J141" s="171"/>
      <c r="K141" s="9"/>
    </row>
    <row r="142" spans="1:11" s="15" customFormat="1" x14ac:dyDescent="0.25">
      <c r="A142" s="171"/>
      <c r="B142" s="171"/>
      <c r="C142" s="171"/>
      <c r="D142" s="171"/>
      <c r="E142" s="171"/>
      <c r="F142" s="171"/>
      <c r="G142" s="171"/>
      <c r="H142" s="172"/>
      <c r="I142" s="171"/>
      <c r="J142" s="171"/>
      <c r="K142" s="9"/>
    </row>
    <row r="143" spans="1:11" s="15" customFormat="1" x14ac:dyDescent="0.25">
      <c r="A143" s="171"/>
      <c r="B143" s="171"/>
      <c r="C143" s="171"/>
      <c r="D143" s="171"/>
      <c r="E143" s="171"/>
      <c r="F143" s="171"/>
      <c r="G143" s="171"/>
      <c r="H143" s="172"/>
      <c r="I143" s="171"/>
      <c r="J143" s="171"/>
      <c r="K143" s="9"/>
    </row>
    <row r="144" spans="1:11" s="15" customFormat="1" x14ac:dyDescent="0.25">
      <c r="A144" s="171"/>
      <c r="B144" s="171"/>
      <c r="C144" s="171"/>
      <c r="D144" s="171"/>
      <c r="E144" s="171"/>
      <c r="F144" s="171"/>
      <c r="G144" s="171"/>
      <c r="H144" s="172"/>
      <c r="I144" s="171"/>
      <c r="J144" s="171"/>
      <c r="K144" s="9"/>
    </row>
    <row r="145" spans="1:17" s="15" customFormat="1" x14ac:dyDescent="0.25">
      <c r="A145" s="171"/>
      <c r="B145" s="171"/>
      <c r="C145" s="171"/>
      <c r="D145" s="171"/>
      <c r="E145" s="171"/>
      <c r="F145" s="171"/>
      <c r="G145" s="171"/>
      <c r="H145" s="172"/>
      <c r="I145" s="171"/>
      <c r="J145" s="171"/>
      <c r="K145" s="9"/>
    </row>
    <row r="146" spans="1:17" s="15" customFormat="1" x14ac:dyDescent="0.25">
      <c r="A146" s="171"/>
      <c r="B146" s="171"/>
      <c r="C146" s="171"/>
      <c r="D146" s="171"/>
      <c r="E146" s="171"/>
      <c r="F146" s="171"/>
      <c r="G146" s="171"/>
      <c r="H146" s="172"/>
      <c r="I146" s="171"/>
      <c r="J146" s="171"/>
      <c r="K146" s="9"/>
      <c r="L146" s="9"/>
      <c r="M146" s="9"/>
      <c r="N146" s="9"/>
    </row>
    <row r="147" spans="1:17" s="15" customFormat="1" x14ac:dyDescent="0.25">
      <c r="A147" s="171"/>
      <c r="B147" s="171"/>
      <c r="C147" s="171"/>
      <c r="D147" s="171"/>
      <c r="E147" s="171"/>
      <c r="F147" s="171"/>
      <c r="G147" s="171"/>
      <c r="H147" s="172"/>
      <c r="I147" s="171"/>
      <c r="J147" s="171"/>
      <c r="K147" s="9"/>
      <c r="L147" s="9"/>
      <c r="M147" s="9"/>
      <c r="N147" s="9"/>
    </row>
    <row r="148" spans="1:17" s="15" customFormat="1" x14ac:dyDescent="0.25">
      <c r="A148" s="171"/>
      <c r="B148" s="171"/>
      <c r="C148" s="171"/>
      <c r="D148" s="171"/>
      <c r="E148" s="171"/>
      <c r="F148" s="171"/>
      <c r="G148" s="171"/>
      <c r="H148" s="172"/>
      <c r="I148" s="171"/>
      <c r="J148" s="171"/>
      <c r="K148" s="9"/>
      <c r="L148" s="9"/>
      <c r="M148" s="9"/>
      <c r="N148" s="9"/>
    </row>
    <row r="149" spans="1:17" s="15" customFormat="1" x14ac:dyDescent="0.25">
      <c r="A149" s="171"/>
      <c r="B149" s="171"/>
      <c r="C149" s="171"/>
      <c r="D149" s="171"/>
      <c r="E149" s="171"/>
      <c r="F149" s="171"/>
      <c r="G149" s="171"/>
      <c r="H149" s="172"/>
      <c r="I149" s="171"/>
      <c r="J149" s="171"/>
      <c r="K149" s="9"/>
      <c r="L149" s="9"/>
      <c r="M149" s="9"/>
      <c r="N149" s="9"/>
      <c r="O149" s="9"/>
      <c r="P149" s="9"/>
      <c r="Q149" s="9"/>
    </row>
    <row r="150" spans="1:17" s="15" customFormat="1" x14ac:dyDescent="0.25">
      <c r="A150" s="171"/>
      <c r="B150" s="171"/>
      <c r="C150" s="171"/>
      <c r="D150" s="171"/>
      <c r="E150" s="171"/>
      <c r="F150" s="171"/>
      <c r="G150" s="171"/>
      <c r="H150" s="172"/>
      <c r="I150" s="171"/>
      <c r="J150" s="171"/>
      <c r="K150" s="9"/>
      <c r="L150" s="9"/>
      <c r="M150" s="9"/>
      <c r="N150" s="9"/>
      <c r="O150" s="9"/>
      <c r="P150" s="9"/>
      <c r="Q150" s="9"/>
    </row>
    <row r="151" spans="1:17" s="15" customFormat="1" x14ac:dyDescent="0.25">
      <c r="A151" s="171"/>
      <c r="B151" s="171"/>
      <c r="C151" s="171"/>
      <c r="D151" s="171"/>
      <c r="E151" s="171"/>
      <c r="F151" s="171"/>
      <c r="G151" s="171"/>
      <c r="H151" s="172"/>
      <c r="I151" s="171"/>
      <c r="J151" s="171"/>
      <c r="K151" s="9"/>
      <c r="L151" s="9"/>
      <c r="M151" s="9"/>
      <c r="N151" s="9"/>
      <c r="O151" s="9"/>
      <c r="P151" s="9"/>
      <c r="Q151" s="9"/>
    </row>
    <row r="152" spans="1:17" s="15" customFormat="1" x14ac:dyDescent="0.25">
      <c r="A152" s="171"/>
      <c r="B152" s="171"/>
      <c r="C152" s="171"/>
      <c r="D152" s="171"/>
      <c r="E152" s="171"/>
      <c r="F152" s="171"/>
      <c r="G152" s="171"/>
      <c r="H152" s="172"/>
      <c r="I152" s="171"/>
      <c r="J152" s="171"/>
      <c r="K152" s="9"/>
      <c r="L152" s="9"/>
      <c r="M152" s="9"/>
      <c r="N152" s="9"/>
      <c r="O152" s="9"/>
      <c r="P152" s="9"/>
      <c r="Q152" s="9"/>
    </row>
    <row r="153" spans="1:17" s="15" customFormat="1" x14ac:dyDescent="0.25">
      <c r="A153" s="171"/>
      <c r="B153" s="171"/>
      <c r="C153" s="171"/>
      <c r="D153" s="171"/>
      <c r="E153" s="171"/>
      <c r="F153" s="171"/>
      <c r="G153" s="171"/>
      <c r="H153" s="172"/>
      <c r="I153" s="171"/>
      <c r="J153" s="171"/>
      <c r="K153" s="9"/>
      <c r="L153" s="9"/>
      <c r="M153" s="9"/>
      <c r="N153" s="9"/>
      <c r="O153" s="9"/>
      <c r="P153" s="9"/>
      <c r="Q153" s="9"/>
    </row>
    <row r="154" spans="1:17" s="15" customFormat="1" x14ac:dyDescent="0.25">
      <c r="A154" s="171"/>
      <c r="B154" s="171"/>
      <c r="C154" s="171"/>
      <c r="D154" s="171"/>
      <c r="E154" s="171"/>
      <c r="F154" s="171"/>
      <c r="G154" s="171"/>
      <c r="H154" s="172"/>
      <c r="I154" s="171"/>
      <c r="J154" s="171"/>
      <c r="K154" s="9"/>
      <c r="L154" s="9"/>
      <c r="M154" s="9"/>
      <c r="N154" s="9"/>
      <c r="O154" s="9"/>
      <c r="P154" s="9"/>
      <c r="Q154" s="9"/>
    </row>
    <row r="155" spans="1:17" s="15" customFormat="1" x14ac:dyDescent="0.25">
      <c r="A155" s="171"/>
      <c r="B155" s="171"/>
      <c r="C155" s="171"/>
      <c r="D155" s="171"/>
      <c r="E155" s="171"/>
      <c r="F155" s="171"/>
      <c r="G155" s="171"/>
      <c r="H155" s="172"/>
      <c r="I155" s="171"/>
      <c r="J155" s="171"/>
      <c r="K155" s="9"/>
      <c r="L155" s="9"/>
      <c r="M155" s="9"/>
      <c r="N155" s="9"/>
      <c r="O155" s="9"/>
      <c r="P155" s="9"/>
      <c r="Q155" s="9"/>
    </row>
    <row r="156" spans="1:17" s="15" customFormat="1" x14ac:dyDescent="0.25">
      <c r="A156" s="171"/>
      <c r="B156" s="171"/>
      <c r="C156" s="171"/>
      <c r="D156" s="171"/>
      <c r="E156" s="171"/>
      <c r="F156" s="171"/>
      <c r="G156" s="171"/>
      <c r="H156" s="172"/>
      <c r="I156" s="171"/>
      <c r="J156" s="171"/>
      <c r="K156" s="9"/>
      <c r="L156" s="9"/>
      <c r="M156" s="9"/>
      <c r="N156" s="9"/>
      <c r="O156" s="9"/>
      <c r="P156" s="9"/>
      <c r="Q156" s="9"/>
    </row>
    <row r="157" spans="1:17" s="15" customFormat="1" x14ac:dyDescent="0.25">
      <c r="A157" s="171"/>
      <c r="B157" s="171"/>
      <c r="C157" s="171"/>
      <c r="D157" s="171"/>
      <c r="E157" s="171"/>
      <c r="F157" s="171"/>
      <c r="G157" s="171"/>
      <c r="H157" s="172"/>
      <c r="I157" s="171"/>
      <c r="J157" s="171"/>
      <c r="K157" s="9"/>
      <c r="L157" s="9"/>
      <c r="M157" s="9"/>
      <c r="N157" s="9"/>
      <c r="O157" s="9"/>
      <c r="P157" s="9"/>
      <c r="Q157" s="9"/>
    </row>
    <row r="158" spans="1:17" s="15" customFormat="1" x14ac:dyDescent="0.25">
      <c r="A158" s="171"/>
      <c r="B158" s="171"/>
      <c r="C158" s="171"/>
      <c r="D158" s="171"/>
      <c r="E158" s="171"/>
      <c r="F158" s="171"/>
      <c r="G158" s="171"/>
      <c r="H158" s="172"/>
      <c r="I158" s="171"/>
      <c r="J158" s="171"/>
      <c r="K158" s="9"/>
      <c r="L158" s="9"/>
      <c r="M158" s="9"/>
      <c r="N158" s="9"/>
      <c r="O158" s="9"/>
      <c r="P158" s="9"/>
      <c r="Q158" s="9"/>
    </row>
    <row r="159" spans="1:17" s="15" customFormat="1" x14ac:dyDescent="0.25">
      <c r="A159" s="171"/>
      <c r="B159" s="171"/>
      <c r="C159" s="171"/>
      <c r="D159" s="171"/>
      <c r="E159" s="171"/>
      <c r="F159" s="171"/>
      <c r="G159" s="171"/>
      <c r="H159" s="172"/>
      <c r="I159" s="171"/>
      <c r="J159" s="171"/>
      <c r="K159" s="9"/>
      <c r="L159" s="9"/>
      <c r="M159" s="9"/>
      <c r="N159" s="9"/>
      <c r="O159" s="9"/>
      <c r="P159" s="9"/>
      <c r="Q159" s="9"/>
    </row>
    <row r="160" spans="1:17" s="15" customFormat="1" x14ac:dyDescent="0.25">
      <c r="A160" s="171"/>
      <c r="B160" s="171"/>
      <c r="C160" s="171"/>
      <c r="D160" s="171"/>
      <c r="E160" s="171"/>
      <c r="F160" s="171"/>
      <c r="G160" s="171"/>
      <c r="H160" s="172"/>
      <c r="I160" s="171"/>
      <c r="J160" s="171"/>
      <c r="K160" s="9"/>
      <c r="L160" s="9"/>
      <c r="M160" s="9"/>
      <c r="N160" s="9"/>
      <c r="O160" s="9"/>
      <c r="P160" s="9"/>
      <c r="Q160" s="9"/>
    </row>
  </sheetData>
  <autoFilter ref="A1:K58"/>
  <mergeCells count="23">
    <mergeCell ref="J57:J58"/>
    <mergeCell ref="A29:B29"/>
    <mergeCell ref="I57:I58"/>
    <mergeCell ref="A66:K66"/>
    <mergeCell ref="B50:K50"/>
    <mergeCell ref="A53:A54"/>
    <mergeCell ref="K53:K54"/>
    <mergeCell ref="F53:F54"/>
    <mergeCell ref="G53:G54"/>
    <mergeCell ref="H53:H54"/>
    <mergeCell ref="I53:I54"/>
    <mergeCell ref="J53:J54"/>
    <mergeCell ref="E53:E54"/>
    <mergeCell ref="D53:D54"/>
    <mergeCell ref="C53:C54"/>
    <mergeCell ref="B53:B54"/>
    <mergeCell ref="B3:E3"/>
    <mergeCell ref="B8:G8"/>
    <mergeCell ref="D16:H16"/>
    <mergeCell ref="B47:E47"/>
    <mergeCell ref="A19:K19"/>
    <mergeCell ref="B37:K37"/>
    <mergeCell ref="B22:K22"/>
  </mergeCells>
  <hyperlinks>
    <hyperlink ref="K52" r:id="rId1"/>
    <hyperlink ref="K4" r:id="rId2"/>
    <hyperlink ref="K5" r:id="rId3"/>
    <hyperlink ref="K6" r:id="rId4" location="tab-1"/>
    <hyperlink ref="K12" r:id="rId5"/>
    <hyperlink ref="K17" r:id="rId6"/>
    <hyperlink ref="K18" r:id="rId7"/>
    <hyperlink ref="K28" r:id="rId8"/>
    <hyperlink ref="K64" r:id="rId9"/>
    <hyperlink ref="K32" r:id="rId10"/>
    <hyperlink ref="K33" r:id="rId11"/>
    <hyperlink ref="K9" r:id="rId12"/>
    <hyperlink ref="K20" r:id="rId13"/>
    <hyperlink ref="K23" r:id="rId14"/>
    <hyperlink ref="K38" r:id="rId15"/>
    <hyperlink ref="K39" r:id="rId16"/>
    <hyperlink ref="K40" r:id="rId17"/>
    <hyperlink ref="K71" r:id="rId18"/>
    <hyperlink ref="K41" r:id="rId19"/>
    <hyperlink ref="K42" r:id="rId20"/>
    <hyperlink ref="K43" r:id="rId21"/>
    <hyperlink ref="K44" r:id="rId22"/>
    <hyperlink ref="K48" r:id="rId23"/>
    <hyperlink ref="K13" r:id="rId24"/>
    <hyperlink ref="K62" r:id="rId25"/>
    <hyperlink ref="K63" r:id="rId26"/>
    <hyperlink ref="K53:K54" r:id="rId27" display="https://products.playstand.ru/sandbox"/>
    <hyperlink ref="K60" r:id="rId28" display="https://market.yandex.ru/product--mfu-lazernoe-hp-laser-mfp-137fnw-ch-b-a4/470165291?cpc=9qC0Ibs0PHXWfkmJpGb6Y2RTpQKVkFVlkQ5dZQ5fyulSx3NAU-wI1ydMblXAzPKjtbDHKlK1t5b2k1uOUygCCjQnnApI-woNFUeiGy7YilG4TtxwTFXiNCaxBpsYPr13&amp;clid=703&amp;sku=100751067729&amp;offerid=zVwYZW8VHpFy6bwR-iOi8A&amp;cpa=1"/>
    <hyperlink ref="K72" r:id="rId29"/>
    <hyperlink ref="K61" r:id="rId30"/>
    <hyperlink ref="K14" r:id="rId31"/>
    <hyperlink ref="K29" r:id="rId32"/>
    <hyperlink ref="K34" r:id="rId33"/>
    <hyperlink ref="K45" r:id="rId34"/>
    <hyperlink ref="K68" r:id="rId35"/>
    <hyperlink ref="K67" r:id="rId36"/>
    <hyperlink ref="K69" r:id="rId37"/>
    <hyperlink ref="K70" r:id="rId38"/>
  </hyperlinks>
  <pageMargins left="0" right="0" top="0" bottom="0" header="0" footer="0"/>
  <pageSetup paperSize="9" scale="33" fitToHeight="0" orientation="landscape"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Инфралист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2021-03-17T00:30:45Z</dcterms:created>
  <dcterms:modified xsi:type="dcterms:W3CDTF">2022-11-24T03:47:27Z</dcterms:modified>
</cp:coreProperties>
</file>